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aily Pricelist\"/>
    </mc:Choice>
  </mc:AlternateContent>
  <bookViews>
    <workbookView xWindow="-120" yWindow="-120" windowWidth="29040" windowHeight="15840" tabRatio="605"/>
  </bookViews>
  <sheets>
    <sheet name="PC components" sheetId="1" r:id="rId1"/>
    <sheet name="Data" sheetId="2" state="hidden" r:id="rId2"/>
  </sheets>
  <calcPr calcId="191029"/>
</workbook>
</file>

<file path=xl/calcChain.xml><?xml version="1.0" encoding="utf-8"?>
<calcChain xmlns="http://schemas.openxmlformats.org/spreadsheetml/2006/main">
  <c r="A3" i="1" l="1"/>
  <c r="A4" i="1"/>
  <c r="A5" i="1"/>
  <c r="B5" i="1"/>
  <c r="C5" i="1"/>
  <c r="D5" i="1"/>
  <c r="A6" i="1"/>
  <c r="B6" i="1"/>
  <c r="C6" i="1"/>
  <c r="D6" i="1"/>
  <c r="A7" i="1"/>
  <c r="B7" i="1"/>
  <c r="C7" i="1"/>
  <c r="D7" i="1"/>
  <c r="A8" i="1"/>
  <c r="B8" i="1"/>
  <c r="C8" i="1"/>
  <c r="D8" i="1"/>
  <c r="A9" i="1"/>
  <c r="B9" i="1"/>
  <c r="C9" i="1"/>
  <c r="D9" i="1"/>
  <c r="A10" i="1"/>
  <c r="B10" i="1"/>
  <c r="C10" i="1"/>
  <c r="D10" i="1"/>
  <c r="A11" i="1"/>
  <c r="B11" i="1"/>
  <c r="C11" i="1"/>
  <c r="D11" i="1"/>
  <c r="A12" i="1"/>
  <c r="B12" i="1"/>
  <c r="C12" i="1"/>
  <c r="D12" i="1"/>
  <c r="A13" i="1"/>
  <c r="B13" i="1"/>
  <c r="C13" i="1"/>
  <c r="D13" i="1"/>
  <c r="A14" i="1"/>
  <c r="B14" i="1"/>
  <c r="C14" i="1"/>
  <c r="D14" i="1"/>
  <c r="A15" i="1"/>
  <c r="B15" i="1"/>
  <c r="C15" i="1"/>
  <c r="D15" i="1"/>
  <c r="A16" i="1"/>
  <c r="B16" i="1"/>
  <c r="C16" i="1"/>
  <c r="D16" i="1"/>
  <c r="A17" i="1"/>
  <c r="B17" i="1"/>
  <c r="C17" i="1"/>
  <c r="D17" i="1"/>
  <c r="A18" i="1"/>
  <c r="B18" i="1"/>
  <c r="C18" i="1"/>
  <c r="D18" i="1"/>
  <c r="A19" i="1"/>
  <c r="B19" i="1"/>
  <c r="C19" i="1"/>
  <c r="D19" i="1"/>
  <c r="A20" i="1"/>
  <c r="B20" i="1"/>
  <c r="C20" i="1"/>
  <c r="D20" i="1"/>
  <c r="A21" i="1"/>
  <c r="B21" i="1"/>
  <c r="C21" i="1"/>
  <c r="D21" i="1"/>
  <c r="A22" i="1"/>
  <c r="B22" i="1"/>
  <c r="C22" i="1"/>
  <c r="D22" i="1"/>
  <c r="A23" i="1"/>
  <c r="B23" i="1"/>
  <c r="C23" i="1"/>
  <c r="D23" i="1"/>
  <c r="A24" i="1"/>
  <c r="B24" i="1"/>
  <c r="C24" i="1"/>
  <c r="D24" i="1"/>
  <c r="A25" i="1"/>
  <c r="B25" i="1"/>
  <c r="C25" i="1"/>
  <c r="D25" i="1"/>
  <c r="A26" i="1"/>
  <c r="B26" i="1"/>
  <c r="C26" i="1"/>
  <c r="D26" i="1"/>
  <c r="A27" i="1"/>
  <c r="B27" i="1"/>
  <c r="C27" i="1"/>
  <c r="D27" i="1"/>
  <c r="A28" i="1"/>
  <c r="B28" i="1"/>
  <c r="C28" i="1"/>
  <c r="D28" i="1"/>
  <c r="A30" i="1"/>
  <c r="A31" i="1"/>
  <c r="B31" i="1"/>
  <c r="C31" i="1"/>
  <c r="D31" i="1"/>
  <c r="A32" i="1"/>
  <c r="B32" i="1"/>
  <c r="C32" i="1"/>
  <c r="D32" i="1"/>
  <c r="A33" i="1"/>
  <c r="B33" i="1"/>
  <c r="C33" i="1"/>
  <c r="D33" i="1"/>
  <c r="A34" i="1"/>
  <c r="B34" i="1"/>
  <c r="C34" i="1"/>
  <c r="D34" i="1"/>
  <c r="A35" i="1"/>
  <c r="B35" i="1"/>
  <c r="C35" i="1"/>
  <c r="D35" i="1"/>
  <c r="A36" i="1"/>
  <c r="B36" i="1"/>
  <c r="C36" i="1"/>
  <c r="D36" i="1"/>
  <c r="A37" i="1"/>
  <c r="B37" i="1"/>
  <c r="C37" i="1"/>
  <c r="D37" i="1"/>
  <c r="A38" i="1"/>
  <c r="B38" i="1"/>
  <c r="C38" i="1"/>
  <c r="D38" i="1"/>
  <c r="A39" i="1"/>
  <c r="B39" i="1"/>
  <c r="C39" i="1"/>
  <c r="D39" i="1"/>
  <c r="A40" i="1"/>
  <c r="B40" i="1"/>
  <c r="C40" i="1"/>
  <c r="D40" i="1"/>
  <c r="A41" i="1"/>
  <c r="B41" i="1"/>
  <c r="C41" i="1"/>
  <c r="D41" i="1"/>
  <c r="A42" i="1"/>
  <c r="B42" i="1"/>
  <c r="C42" i="1"/>
  <c r="D42" i="1"/>
  <c r="A43" i="1"/>
  <c r="B43" i="1"/>
  <c r="C43" i="1"/>
  <c r="D43" i="1"/>
  <c r="A44" i="1"/>
  <c r="B44" i="1"/>
  <c r="C44" i="1"/>
  <c r="D44" i="1"/>
  <c r="A45" i="1"/>
  <c r="B45" i="1"/>
  <c r="C45" i="1"/>
  <c r="D45" i="1"/>
  <c r="A46" i="1"/>
  <c r="B46" i="1"/>
  <c r="C46" i="1"/>
  <c r="D46" i="1"/>
  <c r="A47" i="1"/>
  <c r="B47" i="1"/>
  <c r="C47" i="1"/>
  <c r="D47" i="1"/>
  <c r="A48" i="1"/>
  <c r="B48" i="1"/>
  <c r="C48" i="1"/>
  <c r="D48" i="1"/>
  <c r="A49" i="1"/>
  <c r="B49" i="1"/>
  <c r="C49" i="1"/>
  <c r="D49" i="1"/>
  <c r="A50" i="1"/>
  <c r="B50" i="1"/>
  <c r="C50" i="1"/>
  <c r="D50" i="1"/>
  <c r="A51" i="1"/>
  <c r="B51" i="1"/>
  <c r="C51" i="1"/>
  <c r="D51" i="1"/>
  <c r="A52" i="1"/>
  <c r="A53" i="1"/>
  <c r="A54" i="1"/>
  <c r="B54" i="1"/>
  <c r="C54" i="1"/>
  <c r="E54" i="1"/>
  <c r="A55" i="1"/>
  <c r="B55" i="1"/>
  <c r="C55" i="1"/>
  <c r="E55" i="1"/>
  <c r="A56" i="1"/>
  <c r="B56" i="1"/>
  <c r="C56" i="1"/>
  <c r="E56" i="1"/>
  <c r="A57" i="1"/>
  <c r="B57" i="1"/>
  <c r="C57" i="1"/>
  <c r="E57" i="1"/>
  <c r="A58" i="1"/>
  <c r="B58" i="1"/>
  <c r="C58" i="1"/>
  <c r="E58" i="1"/>
  <c r="A59" i="1"/>
  <c r="B59" i="1"/>
  <c r="C59" i="1"/>
  <c r="E59" i="1"/>
  <c r="A60" i="1"/>
  <c r="B60" i="1"/>
  <c r="C60" i="1"/>
  <c r="E60" i="1"/>
  <c r="A61" i="1"/>
  <c r="B61" i="1"/>
  <c r="C61" i="1"/>
  <c r="E61" i="1"/>
  <c r="A63" i="1"/>
  <c r="A64" i="1"/>
  <c r="B64" i="1"/>
  <c r="C64" i="1"/>
  <c r="E64" i="1"/>
  <c r="A65" i="1"/>
  <c r="B65" i="1"/>
  <c r="C65" i="1"/>
  <c r="E65" i="1"/>
  <c r="A66" i="1"/>
  <c r="B66" i="1"/>
  <c r="C66" i="1"/>
  <c r="E66" i="1"/>
  <c r="A67" i="1"/>
  <c r="B67" i="1"/>
  <c r="C67" i="1"/>
  <c r="E67" i="1"/>
  <c r="A68" i="1"/>
  <c r="B68" i="1"/>
  <c r="C68" i="1"/>
  <c r="E68" i="1"/>
  <c r="A69" i="1"/>
  <c r="B69" i="1"/>
  <c r="C69" i="1"/>
  <c r="D69" i="1"/>
  <c r="A70" i="1"/>
  <c r="B70" i="1"/>
  <c r="C70" i="1"/>
  <c r="D70" i="1"/>
  <c r="A71" i="1"/>
  <c r="B71" i="1"/>
  <c r="C71" i="1"/>
  <c r="D71" i="1"/>
  <c r="A72" i="1"/>
  <c r="B72" i="1"/>
  <c r="C72" i="1"/>
  <c r="D72" i="1"/>
  <c r="A73" i="1"/>
  <c r="B73" i="1"/>
  <c r="C73" i="1"/>
  <c r="D73" i="1"/>
  <c r="A74" i="1"/>
  <c r="B74" i="1"/>
  <c r="C74" i="1"/>
  <c r="D74" i="1"/>
  <c r="A75" i="1"/>
  <c r="B75" i="1"/>
  <c r="C75" i="1"/>
  <c r="D75" i="1"/>
  <c r="A76" i="1"/>
  <c r="B76" i="1"/>
  <c r="C76" i="1"/>
  <c r="E76" i="1"/>
  <c r="A77" i="1"/>
  <c r="B77" i="1"/>
  <c r="C77" i="1"/>
  <c r="E77" i="1"/>
  <c r="A78" i="1"/>
  <c r="B78" i="1"/>
  <c r="C78" i="1"/>
  <c r="E78" i="1"/>
  <c r="A79" i="1"/>
  <c r="B79" i="1"/>
  <c r="C79" i="1"/>
  <c r="E79" i="1"/>
  <c r="A80" i="1"/>
  <c r="B80" i="1"/>
  <c r="C80" i="1"/>
  <c r="E80" i="1"/>
  <c r="A81" i="1"/>
  <c r="B81" i="1"/>
  <c r="C81" i="1"/>
  <c r="E81" i="1"/>
  <c r="A82" i="1"/>
  <c r="B82" i="1"/>
  <c r="C82" i="1"/>
  <c r="E82" i="1"/>
  <c r="A83" i="1"/>
  <c r="B83" i="1"/>
  <c r="C83" i="1"/>
  <c r="E83" i="1"/>
  <c r="A84" i="1"/>
  <c r="B84" i="1"/>
  <c r="C84" i="1"/>
  <c r="E84" i="1"/>
  <c r="A85" i="1"/>
  <c r="B85" i="1"/>
  <c r="C85" i="1"/>
  <c r="E85" i="1"/>
  <c r="A86" i="1"/>
  <c r="B86" i="1"/>
  <c r="C86" i="1"/>
  <c r="E86" i="1"/>
  <c r="A87" i="1"/>
  <c r="B87" i="1"/>
  <c r="C87" i="1"/>
  <c r="E87" i="1"/>
  <c r="A88" i="1"/>
  <c r="B88" i="1"/>
  <c r="C88" i="1"/>
  <c r="E88" i="1"/>
  <c r="A89" i="1"/>
  <c r="B89" i="1"/>
  <c r="C89" i="1"/>
  <c r="E89" i="1"/>
  <c r="A90" i="1"/>
  <c r="B90" i="1"/>
  <c r="C90" i="1"/>
  <c r="E90" i="1"/>
  <c r="A91" i="1"/>
  <c r="B91" i="1"/>
  <c r="C91" i="1"/>
  <c r="E91" i="1"/>
  <c r="A92" i="1"/>
  <c r="B92" i="1"/>
  <c r="C92" i="1"/>
  <c r="E92" i="1"/>
  <c r="A93" i="1"/>
  <c r="B93" i="1"/>
  <c r="C93" i="1"/>
  <c r="E93" i="1"/>
  <c r="A94" i="1"/>
  <c r="B94" i="1"/>
  <c r="C94" i="1"/>
  <c r="E94" i="1"/>
  <c r="A95" i="1"/>
  <c r="B95" i="1"/>
  <c r="C95" i="1"/>
  <c r="E95" i="1"/>
  <c r="A96" i="1"/>
  <c r="B96" i="1"/>
  <c r="C96" i="1"/>
  <c r="E96" i="1"/>
  <c r="A97" i="1"/>
  <c r="B97" i="1"/>
  <c r="C97" i="1"/>
  <c r="E97" i="1"/>
  <c r="A98" i="1"/>
  <c r="B98" i="1"/>
  <c r="C98" i="1"/>
  <c r="D98" i="1"/>
  <c r="A99" i="1"/>
  <c r="B99" i="1"/>
  <c r="C99" i="1"/>
  <c r="D99" i="1"/>
  <c r="A100" i="1"/>
  <c r="B100" i="1"/>
  <c r="C100" i="1"/>
  <c r="D100" i="1"/>
  <c r="A101" i="1"/>
  <c r="B101" i="1"/>
  <c r="C101" i="1"/>
  <c r="D101" i="1"/>
  <c r="A102" i="1"/>
  <c r="B102" i="1"/>
  <c r="C102" i="1"/>
  <c r="D102" i="1"/>
  <c r="A103" i="1"/>
  <c r="B103" i="1"/>
  <c r="C103" i="1"/>
  <c r="D103" i="1"/>
  <c r="A104" i="1"/>
  <c r="B104" i="1"/>
  <c r="C104" i="1"/>
  <c r="D104" i="1"/>
  <c r="A105" i="1"/>
  <c r="B105" i="1"/>
  <c r="C105" i="1"/>
  <c r="D105" i="1"/>
  <c r="A106" i="1"/>
  <c r="B106" i="1"/>
  <c r="C106" i="1"/>
  <c r="D106" i="1"/>
  <c r="A107" i="1"/>
  <c r="B107" i="1"/>
  <c r="C107" i="1"/>
  <c r="D107" i="1"/>
  <c r="A108" i="1"/>
  <c r="B108" i="1"/>
  <c r="C108" i="1"/>
  <c r="D108" i="1"/>
  <c r="A109" i="1"/>
  <c r="B109" i="1"/>
  <c r="C109" i="1"/>
  <c r="D109" i="1"/>
  <c r="A110" i="1"/>
  <c r="B110" i="1"/>
  <c r="C110" i="1"/>
  <c r="D110" i="1"/>
  <c r="A111" i="1"/>
  <c r="B111" i="1"/>
  <c r="C111" i="1"/>
  <c r="D111" i="1"/>
  <c r="A112" i="1"/>
  <c r="B112" i="1"/>
  <c r="C112" i="1"/>
  <c r="D112" i="1"/>
  <c r="A113" i="1"/>
  <c r="B113" i="1"/>
  <c r="C113" i="1"/>
  <c r="D113" i="1"/>
  <c r="A114" i="1"/>
  <c r="B114" i="1"/>
  <c r="C114" i="1"/>
  <c r="D114" i="1"/>
  <c r="A115" i="1"/>
  <c r="B115" i="1"/>
  <c r="C115" i="1"/>
  <c r="D115" i="1"/>
  <c r="A116" i="1"/>
  <c r="B116" i="1"/>
  <c r="C116" i="1"/>
  <c r="D116" i="1"/>
  <c r="A117" i="1"/>
  <c r="B117" i="1"/>
  <c r="C117" i="1"/>
  <c r="D117" i="1"/>
  <c r="A118" i="1"/>
  <c r="B118" i="1"/>
  <c r="C118" i="1"/>
  <c r="D118" i="1"/>
  <c r="A119" i="1"/>
  <c r="B119" i="1"/>
  <c r="C119" i="1"/>
  <c r="D119" i="1"/>
  <c r="A120" i="1"/>
  <c r="B120" i="1"/>
  <c r="C120" i="1"/>
  <c r="D120" i="1"/>
  <c r="A121" i="1"/>
  <c r="B121" i="1"/>
  <c r="C121" i="1"/>
  <c r="D121" i="1"/>
  <c r="A122" i="1"/>
  <c r="B122" i="1"/>
  <c r="C122" i="1"/>
  <c r="D122" i="1"/>
  <c r="A123" i="1"/>
  <c r="B123" i="1"/>
  <c r="C123" i="1"/>
  <c r="D123" i="1"/>
  <c r="A124" i="1"/>
  <c r="B124" i="1"/>
  <c r="C124" i="1"/>
  <c r="D124" i="1"/>
  <c r="A125" i="1"/>
  <c r="B125" i="1"/>
  <c r="C125" i="1"/>
  <c r="D125" i="1"/>
  <c r="A126" i="1"/>
  <c r="B126" i="1"/>
  <c r="C126" i="1"/>
  <c r="D126" i="1"/>
  <c r="A127" i="1"/>
  <c r="B127" i="1"/>
  <c r="C127" i="1"/>
  <c r="D127" i="1"/>
  <c r="A128" i="1"/>
  <c r="B128" i="1"/>
  <c r="C128" i="1"/>
  <c r="D128" i="1"/>
  <c r="A129" i="1"/>
  <c r="B129" i="1"/>
  <c r="C129" i="1"/>
  <c r="D129" i="1"/>
  <c r="A130" i="1"/>
  <c r="B130" i="1"/>
  <c r="C130" i="1"/>
  <c r="D130" i="1"/>
  <c r="A131" i="1"/>
  <c r="B131" i="1"/>
  <c r="C131" i="1"/>
  <c r="D131" i="1"/>
  <c r="A132" i="1"/>
  <c r="B132" i="1"/>
  <c r="C132" i="1"/>
  <c r="D132" i="1"/>
  <c r="A133" i="1"/>
  <c r="B133" i="1"/>
  <c r="C133" i="1"/>
  <c r="D133" i="1"/>
  <c r="A134" i="1"/>
  <c r="B134" i="1"/>
  <c r="C134" i="1"/>
  <c r="D134" i="1"/>
  <c r="A136" i="1"/>
  <c r="A137" i="1"/>
  <c r="B137" i="1"/>
  <c r="C137" i="1"/>
  <c r="D137" i="1"/>
  <c r="A138" i="1"/>
  <c r="B138" i="1"/>
  <c r="C138" i="1"/>
  <c r="D138" i="1"/>
  <c r="A139" i="1"/>
  <c r="B139" i="1"/>
  <c r="C139" i="1"/>
  <c r="D139" i="1"/>
  <c r="A140" i="1"/>
  <c r="B140" i="1"/>
  <c r="C140" i="1"/>
  <c r="D140" i="1"/>
  <c r="A141" i="1"/>
  <c r="B141" i="1"/>
  <c r="C141" i="1"/>
  <c r="D141" i="1"/>
  <c r="A142" i="1"/>
  <c r="B142" i="1"/>
  <c r="C142" i="1"/>
  <c r="D142" i="1"/>
  <c r="A143" i="1"/>
  <c r="B143" i="1"/>
  <c r="C143" i="1"/>
  <c r="D143" i="1"/>
  <c r="A144" i="1"/>
  <c r="B144" i="1"/>
  <c r="C144" i="1"/>
  <c r="D144" i="1"/>
  <c r="A145" i="1"/>
  <c r="B145" i="1"/>
  <c r="C145" i="1"/>
  <c r="D145" i="1"/>
  <c r="A146" i="1"/>
  <c r="B146" i="1"/>
  <c r="C146" i="1"/>
  <c r="D146" i="1"/>
  <c r="A147" i="1"/>
  <c r="B147" i="1"/>
  <c r="C147" i="1"/>
  <c r="D147" i="1"/>
  <c r="A148" i="1"/>
  <c r="B148" i="1"/>
  <c r="C148" i="1"/>
  <c r="D148" i="1"/>
  <c r="A149" i="1"/>
  <c r="B149" i="1"/>
  <c r="C149" i="1"/>
  <c r="D149" i="1"/>
  <c r="A150" i="1"/>
  <c r="B150" i="1"/>
  <c r="C150" i="1"/>
  <c r="D150" i="1"/>
  <c r="A151" i="1"/>
  <c r="B151" i="1"/>
  <c r="C151" i="1"/>
  <c r="D151" i="1"/>
  <c r="A152" i="1"/>
  <c r="B152" i="1"/>
  <c r="C152" i="1"/>
  <c r="D152" i="1"/>
  <c r="A153" i="1"/>
  <c r="B153" i="1"/>
  <c r="C153" i="1"/>
  <c r="D153" i="1"/>
  <c r="A154" i="1"/>
  <c r="B154" i="1"/>
  <c r="C154" i="1"/>
  <c r="D154" i="1"/>
  <c r="A155" i="1"/>
  <c r="B155" i="1"/>
  <c r="C155" i="1"/>
  <c r="D155" i="1"/>
  <c r="A156" i="1"/>
  <c r="B156" i="1"/>
  <c r="C156" i="1"/>
  <c r="D156" i="1"/>
  <c r="A157" i="1"/>
  <c r="B157" i="1"/>
  <c r="C157" i="1"/>
  <c r="D157" i="1"/>
  <c r="A158" i="1"/>
  <c r="B158" i="1"/>
  <c r="C158" i="1"/>
  <c r="D158" i="1"/>
  <c r="A159" i="1"/>
  <c r="B159" i="1"/>
  <c r="C159" i="1"/>
  <c r="D159" i="1"/>
  <c r="A160" i="1"/>
  <c r="B160" i="1"/>
  <c r="C160" i="1"/>
  <c r="D160" i="1"/>
  <c r="A161" i="1"/>
  <c r="B161" i="1"/>
  <c r="C161" i="1"/>
  <c r="D161" i="1"/>
  <c r="A162" i="1"/>
  <c r="B162" i="1"/>
  <c r="C162" i="1"/>
  <c r="D162" i="1"/>
  <c r="A164" i="1"/>
  <c r="A165" i="1"/>
  <c r="A166" i="1"/>
  <c r="B166" i="1"/>
  <c r="C166" i="1"/>
  <c r="E166" i="1"/>
  <c r="A167" i="1"/>
  <c r="B167" i="1"/>
  <c r="C167" i="1"/>
  <c r="E167" i="1"/>
  <c r="A168" i="1"/>
  <c r="B168" i="1"/>
  <c r="C168" i="1"/>
  <c r="E168" i="1"/>
  <c r="A169" i="1"/>
  <c r="B169" i="1"/>
  <c r="C169" i="1"/>
  <c r="E169" i="1"/>
  <c r="A170" i="1"/>
  <c r="B170" i="1"/>
  <c r="C170" i="1"/>
  <c r="E170" i="1"/>
  <c r="A171" i="1"/>
  <c r="B171" i="1"/>
  <c r="C171" i="1"/>
  <c r="E171" i="1"/>
  <c r="A172" i="1"/>
  <c r="B172" i="1"/>
  <c r="C172" i="1"/>
  <c r="E172" i="1"/>
  <c r="A173" i="1"/>
  <c r="B173" i="1"/>
  <c r="C173" i="1"/>
  <c r="E173" i="1"/>
  <c r="A174" i="1"/>
  <c r="A175" i="1"/>
  <c r="A176" i="1"/>
  <c r="B176" i="1"/>
  <c r="C176" i="1"/>
  <c r="E176" i="1"/>
  <c r="A177" i="1"/>
  <c r="A178" i="1"/>
  <c r="A179" i="1"/>
  <c r="B179" i="1"/>
  <c r="C179" i="1"/>
  <c r="A180" i="1"/>
  <c r="B180" i="1"/>
  <c r="C180" i="1"/>
  <c r="A181" i="1"/>
  <c r="B181" i="1"/>
  <c r="C181" i="1"/>
  <c r="A182" i="1"/>
  <c r="B182" i="1"/>
  <c r="C182" i="1"/>
  <c r="A183" i="1"/>
  <c r="B183" i="1"/>
  <c r="C183" i="1"/>
  <c r="A184" i="1"/>
  <c r="B184" i="1"/>
  <c r="C184" i="1"/>
  <c r="A185" i="1"/>
  <c r="A186" i="1"/>
  <c r="A187" i="1"/>
  <c r="B187" i="1"/>
  <c r="C187" i="1"/>
  <c r="E187" i="1"/>
  <c r="A188" i="1"/>
  <c r="B188" i="1"/>
  <c r="C188" i="1"/>
  <c r="E188" i="1"/>
  <c r="E173" i="2"/>
  <c r="D173" i="1" s="1"/>
  <c r="A189" i="1" l="1"/>
  <c r="B189" i="1"/>
  <c r="C189" i="1"/>
  <c r="E189" i="1"/>
  <c r="E188" i="2"/>
  <c r="D188" i="1" s="1"/>
  <c r="E189" i="2"/>
  <c r="D189" i="1" s="1"/>
  <c r="E187" i="2"/>
  <c r="D187" i="1" s="1"/>
  <c r="F184" i="2" l="1"/>
  <c r="F183" i="2"/>
  <c r="E183" i="1" s="1"/>
  <c r="F182" i="2"/>
  <c r="E182" i="1" s="1"/>
  <c r="F181" i="2"/>
  <c r="E181" i="1" s="1"/>
  <c r="F180" i="2"/>
  <c r="E180" i="1" s="1"/>
  <c r="F179" i="2"/>
  <c r="E179" i="1" s="1"/>
  <c r="E184" i="1" l="1"/>
  <c r="E184" i="2"/>
  <c r="D184" i="1" s="1"/>
  <c r="E183" i="2"/>
  <c r="D183" i="1" s="1"/>
  <c r="E181" i="2"/>
  <c r="D181" i="1" s="1"/>
  <c r="E179" i="2"/>
  <c r="D179" i="1" s="1"/>
  <c r="E182" i="2"/>
  <c r="D182" i="1" s="1"/>
  <c r="E180" i="2"/>
  <c r="D180" i="1" s="1"/>
  <c r="E176" i="2"/>
  <c r="D176" i="1" s="1"/>
  <c r="E172" i="2"/>
  <c r="D172" i="1" s="1"/>
  <c r="E171" i="2"/>
  <c r="D171" i="1" s="1"/>
  <c r="E170" i="2"/>
  <c r="D170" i="1" s="1"/>
  <c r="E169" i="2"/>
  <c r="D169" i="1" s="1"/>
  <c r="E168" i="2"/>
  <c r="D168" i="1" s="1"/>
  <c r="E167" i="2"/>
  <c r="D167" i="1" s="1"/>
  <c r="E166" i="2"/>
  <c r="D166" i="1" s="1"/>
  <c r="E77" i="2" l="1"/>
  <c r="D77" i="1" s="1"/>
  <c r="E78" i="2"/>
  <c r="D78" i="1" s="1"/>
  <c r="E79" i="2"/>
  <c r="D79" i="1" s="1"/>
  <c r="E80" i="2"/>
  <c r="D80" i="1" s="1"/>
  <c r="E81" i="2"/>
  <c r="D81" i="1" s="1"/>
  <c r="E82" i="2"/>
  <c r="D82" i="1" s="1"/>
  <c r="E83" i="2"/>
  <c r="D83" i="1" s="1"/>
  <c r="E84" i="2"/>
  <c r="D84" i="1" s="1"/>
  <c r="E85" i="2"/>
  <c r="D85" i="1" s="1"/>
  <c r="E86" i="2"/>
  <c r="D86" i="1" s="1"/>
  <c r="E87" i="2"/>
  <c r="D87" i="1" s="1"/>
  <c r="E88" i="2"/>
  <c r="D88" i="1" s="1"/>
  <c r="E89" i="2"/>
  <c r="D89" i="1" s="1"/>
  <c r="E90" i="2"/>
  <c r="D90" i="1" s="1"/>
  <c r="E91" i="2"/>
  <c r="D91" i="1" s="1"/>
  <c r="E92" i="2"/>
  <c r="D92" i="1" s="1"/>
  <c r="E93" i="2"/>
  <c r="D93" i="1" s="1"/>
  <c r="E94" i="2"/>
  <c r="D94" i="1" s="1"/>
  <c r="E95" i="2"/>
  <c r="D95" i="1" s="1"/>
  <c r="E96" i="2"/>
  <c r="D96" i="1" s="1"/>
  <c r="E97" i="2"/>
  <c r="D97" i="1" s="1"/>
  <c r="E76" i="2"/>
  <c r="D76" i="1" s="1"/>
  <c r="E65" i="2"/>
  <c r="D65" i="1" s="1"/>
  <c r="E66" i="2"/>
  <c r="D66" i="1" s="1"/>
  <c r="E67" i="2"/>
  <c r="D67" i="1" s="1"/>
  <c r="E68" i="2"/>
  <c r="D68" i="1" s="1"/>
  <c r="E64" i="2"/>
  <c r="D64" i="1" s="1"/>
  <c r="E55" i="2"/>
  <c r="D55" i="1" s="1"/>
  <c r="E56" i="2"/>
  <c r="D56" i="1" s="1"/>
  <c r="E57" i="2"/>
  <c r="D57" i="1" s="1"/>
  <c r="E58" i="2"/>
  <c r="D58" i="1" s="1"/>
  <c r="E59" i="2"/>
  <c r="D59" i="1" s="1"/>
  <c r="E60" i="2"/>
  <c r="D60" i="1" s="1"/>
  <c r="E61" i="2"/>
  <c r="D61" i="1" s="1"/>
  <c r="E54" i="2"/>
  <c r="D54" i="1" s="1"/>
  <c r="F70" i="2"/>
  <c r="E70" i="1" s="1"/>
  <c r="F71" i="2"/>
  <c r="E71" i="1" s="1"/>
  <c r="F72" i="2"/>
  <c r="E72" i="1" s="1"/>
  <c r="F73" i="2"/>
  <c r="E73" i="1" s="1"/>
  <c r="F74" i="2"/>
  <c r="E74" i="1" s="1"/>
  <c r="F75" i="2"/>
  <c r="E75" i="1" s="1"/>
  <c r="F69" i="2"/>
  <c r="E69" i="1" s="1"/>
  <c r="F6" i="2"/>
  <c r="E6" i="1" s="1"/>
  <c r="F7" i="2"/>
  <c r="E7" i="1" s="1"/>
  <c r="F8" i="2"/>
  <c r="E8" i="1" s="1"/>
  <c r="F9" i="2"/>
  <c r="E9" i="1" s="1"/>
  <c r="F10" i="2"/>
  <c r="E10" i="1" s="1"/>
  <c r="F11" i="2"/>
  <c r="E11" i="1" s="1"/>
  <c r="F12" i="2"/>
  <c r="E12" i="1" s="1"/>
  <c r="F13" i="2"/>
  <c r="E13" i="1" s="1"/>
  <c r="F14" i="2"/>
  <c r="E14" i="1" s="1"/>
  <c r="F15" i="2"/>
  <c r="E15" i="1" s="1"/>
  <c r="F16" i="2"/>
  <c r="E16" i="1" s="1"/>
  <c r="F17" i="2"/>
  <c r="E17" i="1" s="1"/>
  <c r="F18" i="2"/>
  <c r="E18" i="1" s="1"/>
  <c r="F19" i="2"/>
  <c r="E19" i="1" s="1"/>
  <c r="F20" i="2"/>
  <c r="E20" i="1" s="1"/>
  <c r="F21" i="2"/>
  <c r="E21" i="1" s="1"/>
  <c r="F22" i="2"/>
  <c r="E22" i="1" s="1"/>
  <c r="F23" i="2"/>
  <c r="E23" i="1" s="1"/>
  <c r="F24" i="2"/>
  <c r="E24" i="1" s="1"/>
  <c r="F25" i="2"/>
  <c r="E25" i="1" s="1"/>
  <c r="F26" i="2"/>
  <c r="E26" i="1" s="1"/>
  <c r="F27" i="2"/>
  <c r="E27" i="1" s="1"/>
  <c r="F28" i="2"/>
  <c r="E28" i="1" s="1"/>
  <c r="F5" i="2"/>
  <c r="E5" i="1" s="1"/>
  <c r="F32" i="2"/>
  <c r="E32" i="1" s="1"/>
  <c r="F33" i="2"/>
  <c r="E33" i="1" s="1"/>
  <c r="F34" i="2"/>
  <c r="E34" i="1" s="1"/>
  <c r="F35" i="2"/>
  <c r="E35" i="1" s="1"/>
  <c r="F36" i="2"/>
  <c r="E36" i="1" s="1"/>
  <c r="F37" i="2"/>
  <c r="E37" i="1" s="1"/>
  <c r="F38" i="2"/>
  <c r="E38" i="1" s="1"/>
  <c r="F39" i="2"/>
  <c r="E39" i="1" s="1"/>
  <c r="F40" i="2"/>
  <c r="E40" i="1" s="1"/>
  <c r="F41" i="2"/>
  <c r="E41" i="1" s="1"/>
  <c r="F42" i="2"/>
  <c r="E42" i="1" s="1"/>
  <c r="F43" i="2"/>
  <c r="E43" i="1" s="1"/>
  <c r="F44" i="2"/>
  <c r="E44" i="1" s="1"/>
  <c r="F45" i="2"/>
  <c r="E45" i="1" s="1"/>
  <c r="F46" i="2"/>
  <c r="E46" i="1" s="1"/>
  <c r="F47" i="2"/>
  <c r="E47" i="1" s="1"/>
  <c r="F48" i="2"/>
  <c r="E48" i="1" s="1"/>
  <c r="F49" i="2"/>
  <c r="E49" i="1" s="1"/>
  <c r="F50" i="2"/>
  <c r="E50" i="1" s="1"/>
  <c r="F51" i="2"/>
  <c r="E51" i="1" s="1"/>
  <c r="F31" i="2"/>
  <c r="E31" i="1" s="1"/>
  <c r="F138" i="2"/>
  <c r="E138" i="1" s="1"/>
  <c r="F139" i="2"/>
  <c r="E139" i="1" s="1"/>
  <c r="F140" i="2"/>
  <c r="E140" i="1" s="1"/>
  <c r="F141" i="2"/>
  <c r="E141" i="1" s="1"/>
  <c r="F142" i="2"/>
  <c r="E142" i="1" s="1"/>
  <c r="F143" i="2"/>
  <c r="E143" i="1" s="1"/>
  <c r="F144" i="2"/>
  <c r="E144" i="1" s="1"/>
  <c r="F145" i="2"/>
  <c r="E145" i="1" s="1"/>
  <c r="F146" i="2"/>
  <c r="E146" i="1" s="1"/>
  <c r="F147" i="2"/>
  <c r="E147" i="1" s="1"/>
  <c r="F148" i="2"/>
  <c r="E148" i="1" s="1"/>
  <c r="F149" i="2"/>
  <c r="E149" i="1" s="1"/>
  <c r="F150" i="2"/>
  <c r="E150" i="1" s="1"/>
  <c r="F151" i="2"/>
  <c r="E151" i="1" s="1"/>
  <c r="F152" i="2"/>
  <c r="E152" i="1" s="1"/>
  <c r="F153" i="2"/>
  <c r="E153" i="1" s="1"/>
  <c r="F154" i="2"/>
  <c r="E154" i="1" s="1"/>
  <c r="F155" i="2"/>
  <c r="E155" i="1" s="1"/>
  <c r="F156" i="2"/>
  <c r="E156" i="1" s="1"/>
  <c r="F157" i="2"/>
  <c r="E157" i="1" s="1"/>
  <c r="F158" i="2"/>
  <c r="E158" i="1" s="1"/>
  <c r="F159" i="2"/>
  <c r="E159" i="1" s="1"/>
  <c r="F160" i="2"/>
  <c r="E160" i="1" s="1"/>
  <c r="F161" i="2"/>
  <c r="E161" i="1" s="1"/>
  <c r="F162" i="2"/>
  <c r="E162" i="1" s="1"/>
  <c r="F137" i="2"/>
  <c r="E137" i="1" s="1"/>
  <c r="F99" i="2"/>
  <c r="E99" i="1" s="1"/>
  <c r="F100" i="2"/>
  <c r="E100" i="1" s="1"/>
  <c r="F101" i="2"/>
  <c r="E101" i="1" s="1"/>
  <c r="F102" i="2"/>
  <c r="E102" i="1" s="1"/>
  <c r="F103" i="2"/>
  <c r="E103" i="1" s="1"/>
  <c r="F104" i="2"/>
  <c r="E104" i="1" s="1"/>
  <c r="F105" i="2"/>
  <c r="E105" i="1" s="1"/>
  <c r="F106" i="2"/>
  <c r="E106" i="1" s="1"/>
  <c r="F107" i="2"/>
  <c r="E107" i="1" s="1"/>
  <c r="F108" i="2"/>
  <c r="E108" i="1" s="1"/>
  <c r="F109" i="2"/>
  <c r="E109" i="1" s="1"/>
  <c r="F110" i="2"/>
  <c r="E110" i="1" s="1"/>
  <c r="F111" i="2"/>
  <c r="E111" i="1" s="1"/>
  <c r="F112" i="2"/>
  <c r="E112" i="1" s="1"/>
  <c r="F113" i="2"/>
  <c r="E113" i="1" s="1"/>
  <c r="F114" i="2"/>
  <c r="E114" i="1" s="1"/>
  <c r="F115" i="2"/>
  <c r="E115" i="1" s="1"/>
  <c r="F116" i="2"/>
  <c r="E116" i="1" s="1"/>
  <c r="F117" i="2"/>
  <c r="E117" i="1" s="1"/>
  <c r="F118" i="2"/>
  <c r="E118" i="1" s="1"/>
  <c r="F119" i="2"/>
  <c r="E119" i="1" s="1"/>
  <c r="F120" i="2"/>
  <c r="E120" i="1" s="1"/>
  <c r="F121" i="2"/>
  <c r="E121" i="1" s="1"/>
  <c r="F122" i="2"/>
  <c r="E122" i="1" s="1"/>
  <c r="F123" i="2"/>
  <c r="E123" i="1" s="1"/>
  <c r="F124" i="2"/>
  <c r="E124" i="1" s="1"/>
  <c r="F125" i="2"/>
  <c r="E125" i="1" s="1"/>
  <c r="F126" i="2"/>
  <c r="E126" i="1" s="1"/>
  <c r="F127" i="2"/>
  <c r="E127" i="1" s="1"/>
  <c r="F128" i="2"/>
  <c r="E128" i="1" s="1"/>
  <c r="F129" i="2"/>
  <c r="E129" i="1" s="1"/>
  <c r="F130" i="2"/>
  <c r="E130" i="1" s="1"/>
  <c r="F131" i="2"/>
  <c r="E131" i="1" s="1"/>
  <c r="F132" i="2"/>
  <c r="E132" i="1" s="1"/>
  <c r="F133" i="2"/>
  <c r="E133" i="1" s="1"/>
  <c r="F134" i="2"/>
  <c r="E134" i="1" s="1"/>
  <c r="F98" i="2"/>
  <c r="E98" i="1" s="1"/>
</calcChain>
</file>

<file path=xl/sharedStrings.xml><?xml version="1.0" encoding="utf-8"?>
<sst xmlns="http://schemas.openxmlformats.org/spreadsheetml/2006/main" count="794" uniqueCount="516">
  <si>
    <t>Product name</t>
  </si>
  <si>
    <t>P/N</t>
  </si>
  <si>
    <t>QTY</t>
  </si>
  <si>
    <t>USD exw</t>
  </si>
  <si>
    <t>EUR exw</t>
  </si>
  <si>
    <t>Box</t>
  </si>
  <si>
    <t>Intel Core i3-10100F</t>
  </si>
  <si>
    <t>BX8070110100F</t>
  </si>
  <si>
    <t>Intel Core i5-10400</t>
  </si>
  <si>
    <t>BX8070110400</t>
  </si>
  <si>
    <t>Intel Core i5-10400F</t>
  </si>
  <si>
    <t>BX8070110400F</t>
  </si>
  <si>
    <t>Intel Core i5-11400F</t>
  </si>
  <si>
    <t>BX8070811400F</t>
  </si>
  <si>
    <t xml:space="preserve">Intel Core i5-10500 </t>
  </si>
  <si>
    <t>BX8070110500</t>
  </si>
  <si>
    <t xml:space="preserve">AMD RYZEN 3 4100 </t>
  </si>
  <si>
    <t>100-100000510BOX</t>
  </si>
  <si>
    <t>AMD RYZEN 5 4500</t>
  </si>
  <si>
    <t>100-100000644BOX</t>
  </si>
  <si>
    <t>AMD RYZEN 5 4600G</t>
  </si>
  <si>
    <t>100-100000147BOX</t>
  </si>
  <si>
    <t>AMD RYZEN 5 5500</t>
  </si>
  <si>
    <t>100-100000457BOX</t>
  </si>
  <si>
    <t>AMD RYZEN 5 5600</t>
  </si>
  <si>
    <t>100-100000927BOX</t>
  </si>
  <si>
    <t>AMD RYZEN 5 5600G</t>
  </si>
  <si>
    <t>100-100000252BOX</t>
  </si>
  <si>
    <t>AMD RYZEN 5 5600X</t>
  </si>
  <si>
    <t>100-100000065BOX</t>
  </si>
  <si>
    <t>AMD RYZEN 7 5700G</t>
  </si>
  <si>
    <t>100-100000263BOX</t>
  </si>
  <si>
    <t>AMD RYZEN 7 5700X</t>
  </si>
  <si>
    <t>100-100000926WOF</t>
  </si>
  <si>
    <t>AMD RYZEN 7 5800X</t>
  </si>
  <si>
    <t>100-100000063WOF</t>
  </si>
  <si>
    <t>AMD RYZEN 7 5800X3D</t>
  </si>
  <si>
    <t>100-100000651WOF</t>
  </si>
  <si>
    <t>AMD RYZEN 9 5900X</t>
  </si>
  <si>
    <t>100-100000061WOF</t>
  </si>
  <si>
    <t>AMD RYZEN 9 5950X</t>
  </si>
  <si>
    <t>100-100000059WOF</t>
  </si>
  <si>
    <t>WD Black 1TB SN850 M.2 2280 NVMe SSD with HEATSINK</t>
  </si>
  <si>
    <t>WDS100T1XHE</t>
  </si>
  <si>
    <t>WD Black 1TB SN770 M.2 2280 NVMe SSD</t>
  </si>
  <si>
    <t>WDS100T3X0E</t>
  </si>
  <si>
    <t>WD Black SSD 2TB SN850X NVMe M.2 2280</t>
  </si>
  <si>
    <t>WDS200T2X0E</t>
  </si>
  <si>
    <t>WD Blue SSD 2TB SN570 NVMe M.2 PCIe</t>
  </si>
  <si>
    <t>WDS200T3B0C</t>
  </si>
  <si>
    <t xml:space="preserve"> WD Blue 4TB 3D NAND Internal SSD - SATA III </t>
  </si>
  <si>
    <t>WDS400T2B0A</t>
  </si>
  <si>
    <t>WD Blue SA510 SATA SSD 2.5”/7mm Cased</t>
  </si>
  <si>
    <t>WDS500G3B0A</t>
  </si>
  <si>
    <t>SSD SAMSUNG 870 EVO  1TB</t>
  </si>
  <si>
    <t>MZ-77E1T0B/EU</t>
  </si>
  <si>
    <t>SSD SAMSUNG 870 QVO  1TB</t>
  </si>
  <si>
    <t>MZ-77Q1T0BW</t>
  </si>
  <si>
    <t>SSD SAMSUNG 870 QVO  2TB</t>
  </si>
  <si>
    <t>MZ-77Q2T0BW</t>
  </si>
  <si>
    <t>SSD SAMSUNG 970 EVO PLUS 250GB</t>
  </si>
  <si>
    <t>MZ-V7S250BW</t>
  </si>
  <si>
    <t>SSD SAMSUNG 970 EVO PLUS 500GB</t>
  </si>
  <si>
    <t>MZ-V7S500BW</t>
  </si>
  <si>
    <t>SSD SAMSUNG 970 EVO PLUS 1TB</t>
  </si>
  <si>
    <t>MZ-V7S1T0BW</t>
  </si>
  <si>
    <t>SSD SAMSUNG 970 EVO PLUS 2TB</t>
  </si>
  <si>
    <t>MZ-V7S2T0BW</t>
  </si>
  <si>
    <t>SSD SAMSUNG 980 250 GB NMVE M.3</t>
  </si>
  <si>
    <t>MZ-V8V250BW</t>
  </si>
  <si>
    <t>SSD SAMSUNG 980 500 GB NMVE M.3</t>
  </si>
  <si>
    <t>MZ-V8V500BW</t>
  </si>
  <si>
    <t>SSD SAMSUNG 980 PRO PCle 4.0 NVMe M.2 SSD 500GB</t>
  </si>
  <si>
    <t>MZ-V8P500BW</t>
  </si>
  <si>
    <t>SSD SAMSUNG 980 PRO PCle 4.0 NVMe M.2 SSD 1 TB</t>
  </si>
  <si>
    <t>MZ-V8P1T0BW</t>
  </si>
  <si>
    <t>SSD SAMSUNG T7 Portable 500GB</t>
  </si>
  <si>
    <t>MU-PC500T/WW</t>
  </si>
  <si>
    <t xml:space="preserve">Toshiba Canvio HDD 1TB </t>
  </si>
  <si>
    <t>HDTB410EK3AA</t>
  </si>
  <si>
    <t xml:space="preserve">Toshiba Canvio HDD 2TB </t>
  </si>
  <si>
    <t>HDTB420EK3AA</t>
  </si>
  <si>
    <t>Kingston SSD SA400S37/240G</t>
  </si>
  <si>
    <t>SA400S37/240G</t>
  </si>
  <si>
    <t>1000+</t>
  </si>
  <si>
    <t>Kingston SSD SA400S37/480G</t>
  </si>
  <si>
    <t>SA400S37/480G</t>
  </si>
  <si>
    <t>Kingston SSD SA400S37/960G</t>
  </si>
  <si>
    <t>SA400S37/960G</t>
  </si>
  <si>
    <t>Crucial BX500 240GB 3D NAND SATA 2.5-inch SSD</t>
  </si>
  <si>
    <t>CT240BX500SSD1</t>
  </si>
  <si>
    <t>Crucial BX500 480GB 3D NAND SATA 2.5-inch SSD</t>
  </si>
  <si>
    <t>CT480BX500SSD1</t>
  </si>
  <si>
    <t>1 000+</t>
  </si>
  <si>
    <t>Crucial BX500 500GB 3D NAND SATA 2.5-inch SSD</t>
  </si>
  <si>
    <t>CT500BX500SSD1</t>
  </si>
  <si>
    <t>3 000+</t>
  </si>
  <si>
    <t>Crucial MX500 250GB SATA 2.5” 7mm (with 9.5mm adapter) SSD</t>
  </si>
  <si>
    <t>CT250MX500SSD1</t>
  </si>
  <si>
    <t>500+</t>
  </si>
  <si>
    <t>Crucial MX500 500GB SATA 2.5” 7mm (with 9.5mm adapter) SSD</t>
  </si>
  <si>
    <t>CT500MX500SSD1</t>
  </si>
  <si>
    <t>Crucial P3 1000GB 3D NAND NVMe™ PCIe® M.2 SSD</t>
  </si>
  <si>
    <t>CT1000P3SSD8</t>
  </si>
  <si>
    <t xml:space="preserve">Crucial 16GB DDR4-3200 UDIMM CL22 (8Gbit/16Gbit) </t>
  </si>
  <si>
    <t>CT16G4DFRA32A</t>
  </si>
  <si>
    <t>Crucial 16GB DDR4-3200 SODIMM CL22 (8Gbit/16Gbit)</t>
  </si>
  <si>
    <t>CT16G4SFRA32A</t>
  </si>
  <si>
    <t>Crucial 8GB DDR4-2666 SODIMM CL22 (8Gbit/16Gbit)</t>
  </si>
  <si>
    <t>CB8GS2666</t>
  </si>
  <si>
    <t>Crucial 8GB DDR4-2666 UDIMM CL22 (8Gbit/16Gbit)</t>
  </si>
  <si>
    <t>CB8GU2666</t>
  </si>
  <si>
    <t>Crucial Basics 16GB DDR4-2666 UDIMM</t>
  </si>
  <si>
    <t>CB16GU2666</t>
  </si>
  <si>
    <t>Crucial 8GB DDR5-4800 UDIMM CL40 (16Gbit)</t>
  </si>
  <si>
    <t>CT8G48C40U5</t>
  </si>
  <si>
    <t xml:space="preserve">Apple </t>
  </si>
  <si>
    <t>Apple AirPods 3rd Generation with Magsafe Charging Case - MC Sealed</t>
  </si>
  <si>
    <t>MME73TY/A</t>
  </si>
  <si>
    <t>Apple AirPods Pro (2021) with Magsafe Charging case - MC Sealed</t>
  </si>
  <si>
    <t>MLWK3ZM/A</t>
  </si>
  <si>
    <t>Apple AirPods 3rd Generation (2022) with Lightning Charging Case - MC Sealed</t>
  </si>
  <si>
    <t>MPNY3ZM/A</t>
  </si>
  <si>
    <t>Apple AirPods Pro (2022) with Magsafe Charging case - MC Sealed</t>
  </si>
  <si>
    <t>MQD83ZM/A</t>
  </si>
  <si>
    <t>Apple AirTag (4 Pack) - MC Sealed</t>
  </si>
  <si>
    <t>MX542ZY/A</t>
  </si>
  <si>
    <t xml:space="preserve">Sony </t>
  </si>
  <si>
    <t>Sony PS4 DualShock 4 V2 Wireless Controller - Black</t>
  </si>
  <si>
    <t>EAN: 711719870050</t>
  </si>
  <si>
    <t>System ID</t>
  </si>
  <si>
    <t>AB22</t>
  </si>
  <si>
    <t>AB25</t>
  </si>
  <si>
    <t>AB26</t>
  </si>
  <si>
    <t>CT33</t>
  </si>
  <si>
    <t>CT27</t>
  </si>
  <si>
    <t>CT30</t>
  </si>
  <si>
    <t>CT24</t>
  </si>
  <si>
    <t>100-000000263</t>
  </si>
  <si>
    <t>100-100000514WOF</t>
  </si>
  <si>
    <t>100-100000589WOF</t>
  </si>
  <si>
    <t>100-100000591WOF</t>
  </si>
  <si>
    <t>100-100000593WOF</t>
  </si>
  <si>
    <t>CT38</t>
  </si>
  <si>
    <t>AMD RYZEN 3 3200G w/Wraith Stealth coole</t>
  </si>
  <si>
    <t>YD3200C5FHBOX</t>
  </si>
  <si>
    <t>ETE1</t>
  </si>
  <si>
    <t>ETE2</t>
  </si>
  <si>
    <t>ETE3</t>
  </si>
  <si>
    <t>ETE4</t>
  </si>
  <si>
    <t>Intel Core i3 10105</t>
  </si>
  <si>
    <t>BX8070110105</t>
  </si>
  <si>
    <t>300</t>
  </si>
  <si>
    <t>Intel Core i3 10105F</t>
  </si>
  <si>
    <t>BX8070110105F</t>
  </si>
  <si>
    <t>250</t>
  </si>
  <si>
    <t>Intel Core i5-11400</t>
  </si>
  <si>
    <t>BX8070811400</t>
  </si>
  <si>
    <t>500</t>
  </si>
  <si>
    <t>NB7</t>
  </si>
  <si>
    <t>INTEL CPU - Leadtime: 2-3 days</t>
  </si>
  <si>
    <t>AMD CPU - Leadtime: 2 days</t>
  </si>
  <si>
    <t>SSD SAMSUNG 870 EVO  250GB</t>
  </si>
  <si>
    <t>MZ-77E250B/EU</t>
  </si>
  <si>
    <t>SSD SAMSUNG 870 EVO  500GB</t>
  </si>
  <si>
    <t>MZ-77E500B/EU</t>
  </si>
  <si>
    <t>SSD SAMSUNG 870 EVO  2TB</t>
  </si>
  <si>
    <t>MZ-77E2T0B/EU</t>
  </si>
  <si>
    <t>SSD SAMSUNG 980 PRO PCle 4.0 NVMe M.2 SSD 2TB</t>
  </si>
  <si>
    <t>MZ-V8P2T0BW</t>
  </si>
  <si>
    <t>SSD SAMSUNG 980 PRO Heatsink PCle 4.0 NVMe M.2 SSD 2TB</t>
  </si>
  <si>
    <t>MZ-V8P2T0CW</t>
  </si>
  <si>
    <t>SSD Samsung 1TB 990 PRO Heat-Sink, PCIe 4.0, NVMe 2.0</t>
  </si>
  <si>
    <t>MZ-V9P1T0BW</t>
  </si>
  <si>
    <t>SSD Samsung 2TB 990 PRO Heat-Sink, PCIe 4.0, NVMe 2.0</t>
  </si>
  <si>
    <t>MZ-V9P2T0BW</t>
  </si>
  <si>
    <t>NB110</t>
  </si>
  <si>
    <t>NB111</t>
  </si>
  <si>
    <t>NB112</t>
  </si>
  <si>
    <t>NB113</t>
  </si>
  <si>
    <t>NB114</t>
  </si>
  <si>
    <t>NB116</t>
  </si>
  <si>
    <t>NB117</t>
  </si>
  <si>
    <t>NB118</t>
  </si>
  <si>
    <t>NB119</t>
  </si>
  <si>
    <t>NB120</t>
  </si>
  <si>
    <t>NB121</t>
  </si>
  <si>
    <t>NB122</t>
  </si>
  <si>
    <t>NB123</t>
  </si>
  <si>
    <t>NB124</t>
  </si>
  <si>
    <t>NB125</t>
  </si>
  <si>
    <t>NB126</t>
  </si>
  <si>
    <t>NB127</t>
  </si>
  <si>
    <t>NB128</t>
  </si>
  <si>
    <t>NB129</t>
  </si>
  <si>
    <t>NB130</t>
  </si>
  <si>
    <t>NB131</t>
  </si>
  <si>
    <t>NB132</t>
  </si>
  <si>
    <t>NB133</t>
  </si>
  <si>
    <t>NB134</t>
  </si>
  <si>
    <t>NB135</t>
  </si>
  <si>
    <t>NB136</t>
  </si>
  <si>
    <t>AB137</t>
  </si>
  <si>
    <t>AB138</t>
  </si>
  <si>
    <t>AB139</t>
  </si>
  <si>
    <t>AB145</t>
  </si>
  <si>
    <t>AB149</t>
  </si>
  <si>
    <t>AB150</t>
  </si>
  <si>
    <t>AB152</t>
  </si>
  <si>
    <t>ETE201</t>
  </si>
  <si>
    <t>ETE202</t>
  </si>
  <si>
    <t>ETE203</t>
  </si>
  <si>
    <t>ETE204</t>
  </si>
  <si>
    <t>ETE205</t>
  </si>
  <si>
    <t>ETE206</t>
  </si>
  <si>
    <t>ETE209</t>
  </si>
  <si>
    <t>SSD/HDD - Leadtime: 2 days</t>
  </si>
  <si>
    <t>RAM - Leadtime: 2 days</t>
  </si>
  <si>
    <t>Accessories - Leadtime: 1 day</t>
  </si>
  <si>
    <t>Gaming accessories - Leadtime: 1 day</t>
  </si>
  <si>
    <t xml:space="preserve">CT1000X6SSD9 </t>
  </si>
  <si>
    <t xml:space="preserve">Crucial  1TB X6 SSD9 EXTERNAL SSD </t>
  </si>
  <si>
    <t>200+</t>
  </si>
  <si>
    <t>MT146</t>
  </si>
  <si>
    <t xml:space="preserve">CT1000BX500SSD1	</t>
  </si>
  <si>
    <t>Crucial 1TB BX 3D NAND SATA 2.5  inch SSD</t>
  </si>
  <si>
    <t>MT147</t>
  </si>
  <si>
    <t xml:space="preserve">CT2000BX500SSD1	</t>
  </si>
  <si>
    <t>Crucial 2TB BX 3D NAND SATA 2.5  inch SSD</t>
  </si>
  <si>
    <t>MT148</t>
  </si>
  <si>
    <t>CT2000MX500SSD1</t>
  </si>
  <si>
    <t>Crucial MX500 2.5 inch 2TB SATA3 SSD</t>
  </si>
  <si>
    <t>MT149</t>
  </si>
  <si>
    <t>CT4000MX500SSD1</t>
  </si>
  <si>
    <t>MT150</t>
  </si>
  <si>
    <t>CT500P3SSD8</t>
  </si>
  <si>
    <t>Crucial P3 500GB 3D NAND PCIE NVME</t>
  </si>
  <si>
    <t>MT151</t>
  </si>
  <si>
    <t xml:space="preserve">CT500P3PSSD8 </t>
  </si>
  <si>
    <t>Crucial P3 500GB 3D NAND NVMe™ PCIe® M.2 SSD</t>
  </si>
  <si>
    <t>CT2000P3PSSD8</t>
  </si>
  <si>
    <t>MT153</t>
  </si>
  <si>
    <t>CT1000P5PSSD8</t>
  </si>
  <si>
    <t>Crucial P5 Plus 1000GB 3D M.2 NVMe™ Gen4 x4 SSD</t>
  </si>
  <si>
    <t>Crucial P3 Plus 2000GB 3D NAND NVMe™ PCIe® M.2 SSD</t>
  </si>
  <si>
    <t>CB4GU2666</t>
  </si>
  <si>
    <t>Crucial Basics 4GB DDR4-2666 UDIMM</t>
  </si>
  <si>
    <t>MT155</t>
  </si>
  <si>
    <t xml:space="preserve">CB4GS2666	</t>
  </si>
  <si>
    <t>Crucial Basics 4GB DDR4-2666 SODIMM</t>
  </si>
  <si>
    <t>MT156</t>
  </si>
  <si>
    <t>CB16GS2666</t>
  </si>
  <si>
    <t>MT157</t>
  </si>
  <si>
    <t>CT8G4DFRA32A</t>
  </si>
  <si>
    <t>Crucial BASICS D4 16GB 2666 SO DIMM</t>
  </si>
  <si>
    <t>Crucial 8GB DDR4-3200 U DIMM</t>
  </si>
  <si>
    <t>CT8G4SFRA32A</t>
  </si>
  <si>
    <t>Crucial 8GB DDR4 3200 LAPTOP</t>
  </si>
  <si>
    <t>MT159</t>
  </si>
  <si>
    <t>MT160</t>
  </si>
  <si>
    <t>CT32G4DFD832A</t>
  </si>
  <si>
    <t xml:space="preserve">CT32G4SFD832A	</t>
  </si>
  <si>
    <t>Crucial 32GB DDR4 3200 MT/sUDIMM</t>
  </si>
  <si>
    <t>Crucial 32GB DDR4 3200 MT/s SODIMM</t>
  </si>
  <si>
    <t>MT161</t>
  </si>
  <si>
    <t>MT162</t>
  </si>
  <si>
    <t>CT8G48C40S5</t>
  </si>
  <si>
    <t>Crucial 8GB DDR5-4800 SODIMM CL40 (16Gbit)</t>
  </si>
  <si>
    <t>CT16G48C40U5</t>
  </si>
  <si>
    <t>Crucial 16GB DDR5-4800 UDIMM 1.1V CL40</t>
  </si>
  <si>
    <t>CT16G48C40S5</t>
  </si>
  <si>
    <t>Crucial 16GB DDR5-4800 SODIMM 1.1V CL40</t>
  </si>
  <si>
    <t>MT165</t>
  </si>
  <si>
    <t>CT32G48C40S5</t>
  </si>
  <si>
    <t>Crucial 32GB DDR5-4800 SODIMM 1.1V CL40</t>
  </si>
  <si>
    <t>MT166</t>
  </si>
  <si>
    <t>Crucial 32GB DDR5-4800 DIMM 1.1V CL40</t>
  </si>
  <si>
    <t>CT32G48C40U5</t>
  </si>
  <si>
    <t>Crucial DIMM 16GB, DDR5-5600</t>
  </si>
  <si>
    <t>CT16G56C46U5</t>
  </si>
  <si>
    <t>MT168</t>
  </si>
  <si>
    <t>Crucial 16GB Laptop DDR5 5600 MHz SO-DIMM</t>
  </si>
  <si>
    <t>CT16G56C46S5</t>
  </si>
  <si>
    <t>MT169</t>
  </si>
  <si>
    <t>300+</t>
  </si>
  <si>
    <t>100+</t>
  </si>
  <si>
    <t>WDS100T3B0C</t>
  </si>
  <si>
    <t>WD 1TB Blue SN570 NVMe SSD PCIE GEN3</t>
  </si>
  <si>
    <t>MT171</t>
  </si>
  <si>
    <t>WDS100T3B0A</t>
  </si>
  <si>
    <t>WD 1TB Blue SSD 7mm SATA</t>
  </si>
  <si>
    <t>MT172</t>
  </si>
  <si>
    <t>MT173</t>
  </si>
  <si>
    <t>WDS500G3B0C</t>
  </si>
  <si>
    <t>WD 500GB Blue SN570 NVMe SSD PCIE GEN3</t>
  </si>
  <si>
    <t>MT174</t>
  </si>
  <si>
    <t>WDS100T3G0A</t>
  </si>
  <si>
    <t>MT175</t>
  </si>
  <si>
    <t>WD Green 2.5 1TB SATA3</t>
  </si>
  <si>
    <t>WDS240G3G0A</t>
  </si>
  <si>
    <t>WD 240GB Green SSD 7mm SATA</t>
  </si>
  <si>
    <t>MT176</t>
  </si>
  <si>
    <t>WDS480G3G0A</t>
  </si>
  <si>
    <t>WD 480GB Green SSD 7mm SATA</t>
  </si>
  <si>
    <t>MT177</t>
  </si>
  <si>
    <t>SK5</t>
  </si>
  <si>
    <t>SK6</t>
  </si>
  <si>
    <t>SK8</t>
  </si>
  <si>
    <t>150</t>
  </si>
  <si>
    <t>MZ-V8V1T0BW</t>
  </si>
  <si>
    <t>SSD SAMSUNG 980 1 TB NMVE M.3</t>
  </si>
  <si>
    <t>NB137</t>
  </si>
  <si>
    <t>Apple AirTag (1 Pack) - MC Sealed</t>
  </si>
  <si>
    <t>MX532ZY/A</t>
  </si>
  <si>
    <t>ETE207</t>
  </si>
  <si>
    <t>MT141</t>
  </si>
  <si>
    <t>MT143</t>
  </si>
  <si>
    <t>MT144</t>
  </si>
  <si>
    <t>CT1000MX500SSD1</t>
  </si>
  <si>
    <t>Crucial MX500 1000GB SATA 2.5” 7mm (with 9.5mm adapter) SSD</t>
  </si>
  <si>
    <t>CT2000P3SSD8</t>
  </si>
  <si>
    <t>Crucial P3 2000GB 3D NAND NVMe™ PCIe® M.2 SSD</t>
  </si>
  <si>
    <t>CT500P5PSSD8</t>
  </si>
  <si>
    <t>Crucial P5 Plus 500GB 3D M.2 NVMe™ Gen4 x4 SSD</t>
  </si>
  <si>
    <t>CT21</t>
  </si>
  <si>
    <t>CT29</t>
  </si>
  <si>
    <t>CT31</t>
  </si>
  <si>
    <t>CT34</t>
  </si>
  <si>
    <t>900</t>
  </si>
  <si>
    <t>390</t>
  </si>
  <si>
    <t>AMD RYZEN 9 7700X</t>
  </si>
  <si>
    <t>AMD RYZEN 9 7950X</t>
  </si>
  <si>
    <t>AMD RYZEN 9 7900X</t>
  </si>
  <si>
    <t>AMD RYZEN 7 7700X</t>
  </si>
  <si>
    <t>AMD RYZEN 5 7600X</t>
  </si>
  <si>
    <t>AB18</t>
  </si>
  <si>
    <t>CT23</t>
  </si>
  <si>
    <t>CT32</t>
  </si>
  <si>
    <t>AB-CT35</t>
  </si>
  <si>
    <t>AB-CT36</t>
  </si>
  <si>
    <t>AB-CT37</t>
  </si>
  <si>
    <t>AB-CT38</t>
  </si>
  <si>
    <t>AMD RYZEN TR PRO 5995WX Box</t>
  </si>
  <si>
    <t>AMD RYZEN TR PRO 5975WX Box</t>
  </si>
  <si>
    <t>100-100000444WOF</t>
  </si>
  <si>
    <t>100-100000445WOF</t>
  </si>
  <si>
    <t>CT39</t>
  </si>
  <si>
    <t>100-100000590BOX</t>
  </si>
  <si>
    <t>CT40</t>
  </si>
  <si>
    <t>CT41</t>
  </si>
  <si>
    <t>CT42</t>
  </si>
  <si>
    <t>100-100000592BOX</t>
  </si>
  <si>
    <t>AMD RYZEN 5 7600</t>
  </si>
  <si>
    <t>AMD RYZEN 7 7700</t>
  </si>
  <si>
    <t>AMD RYZEN 9 7900</t>
  </si>
  <si>
    <t>100-100001015BOX</t>
  </si>
  <si>
    <t>AMD RYZEN 3 4100</t>
  </si>
  <si>
    <t>AMD RYZEN 5 3600</t>
  </si>
  <si>
    <t>100-000000061</t>
  </si>
  <si>
    <t>100-000000651</t>
  </si>
  <si>
    <t>100-000000063</t>
  </si>
  <si>
    <t>100-000000926</t>
  </si>
  <si>
    <t>100-100000926MPK</t>
  </si>
  <si>
    <t>100-100000263MPK</t>
  </si>
  <si>
    <t>100-000000065</t>
  </si>
  <si>
    <t>100-100000065MPK</t>
  </si>
  <si>
    <t>100-000000252</t>
  </si>
  <si>
    <t>100-100000252MPK</t>
  </si>
  <si>
    <t>100-000000927</t>
  </si>
  <si>
    <t>100-100000927MPK</t>
  </si>
  <si>
    <t>100-000000457</t>
  </si>
  <si>
    <t>100-100000457MPK</t>
  </si>
  <si>
    <t>100-000000644</t>
  </si>
  <si>
    <t>100-100000644MPK</t>
  </si>
  <si>
    <t>100-000000510</t>
  </si>
  <si>
    <t>100-100000510MPK</t>
  </si>
  <si>
    <t>100-000000031</t>
  </si>
  <si>
    <t>100-100000031MPK</t>
  </si>
  <si>
    <t>NB138</t>
  </si>
  <si>
    <t>NB139</t>
  </si>
  <si>
    <t>NB140</t>
  </si>
  <si>
    <t>NB141</t>
  </si>
  <si>
    <t>NB142</t>
  </si>
  <si>
    <t>NB143</t>
  </si>
  <si>
    <t>NB144</t>
  </si>
  <si>
    <t>NB145</t>
  </si>
  <si>
    <t>NB146</t>
  </si>
  <si>
    <t>NB147</t>
  </si>
  <si>
    <t>NB148</t>
  </si>
  <si>
    <t>NB149</t>
  </si>
  <si>
    <t>NB150</t>
  </si>
  <si>
    <t>NB151</t>
  </si>
  <si>
    <t>NB152</t>
  </si>
  <si>
    <t>NB153</t>
  </si>
  <si>
    <t>NB154</t>
  </si>
  <si>
    <t>NB155</t>
  </si>
  <si>
    <t>NB156</t>
  </si>
  <si>
    <t>NB157</t>
  </si>
  <si>
    <t>Tray / Multipack</t>
  </si>
  <si>
    <t>CT28</t>
  </si>
  <si>
    <t>CT1000P2SSD8</t>
  </si>
  <si>
    <t>Crucial P2 M.2 1000 GB PCI Express 3.0 NVMe SSD</t>
  </si>
  <si>
    <t>Kingston SSD SA400S37/120G</t>
  </si>
  <si>
    <t>SA400S37/120G</t>
  </si>
  <si>
    <t>AB140</t>
  </si>
  <si>
    <t xml:space="preserve"> Kingston SSD SNV2S/250G</t>
  </si>
  <si>
    <t>SNV2S/250G</t>
  </si>
  <si>
    <t>AB142</t>
  </si>
  <si>
    <t>400</t>
  </si>
  <si>
    <t xml:space="preserve"> Kingston SSD SNV2S/500G</t>
  </si>
  <si>
    <t>SNV2S/500G</t>
  </si>
  <si>
    <t xml:space="preserve"> Kingston SSD SNV2S/1000G</t>
  </si>
  <si>
    <t>SNV2S/1000G</t>
  </si>
  <si>
    <t xml:space="preserve"> Kingston SSD SNV2S/2000G</t>
  </si>
  <si>
    <t>SNV2S/2000G</t>
  </si>
  <si>
    <t>AB240</t>
  </si>
  <si>
    <t>AB241</t>
  </si>
  <si>
    <t>AB242</t>
  </si>
  <si>
    <t>AB243</t>
  </si>
  <si>
    <t>AB244</t>
  </si>
  <si>
    <t>AB147</t>
  </si>
  <si>
    <t>AB154</t>
  </si>
  <si>
    <t>AB173</t>
  </si>
  <si>
    <t>CT4G4DFS8266</t>
  </si>
  <si>
    <t>Crucial 4GB DDR4-2666 UDIMM CL19 (4Gbit)</t>
  </si>
  <si>
    <t>AB245</t>
  </si>
  <si>
    <t>AB/MT158</t>
  </si>
  <si>
    <t>CT4G4SFS8266</t>
  </si>
  <si>
    <t>Crucial 4GB DDR4-2666 SODIMM CL19 (4Gbit)</t>
  </si>
  <si>
    <t>AB246</t>
  </si>
  <si>
    <t>AB164</t>
  </si>
  <si>
    <t>AB167</t>
  </si>
  <si>
    <t>AB163</t>
  </si>
  <si>
    <t>CMK16GX4M2D3600C16</t>
  </si>
  <si>
    <t>AB247</t>
  </si>
  <si>
    <t>M393A4K40EB3-CWE</t>
  </si>
  <si>
    <t>M393A4K40DB3-CWE</t>
  </si>
  <si>
    <t>M393A8G40AB2-CWE</t>
  </si>
  <si>
    <t>Samsung 32GB DDR4 3200MHz RDIMM Dual Rank x4 Module</t>
  </si>
  <si>
    <t>Samsung 64GB DDR4 RDIMM 3200MHz, 1.2V, (4Gx4)x36, 2R x 4</t>
  </si>
  <si>
    <t>60+</t>
  </si>
  <si>
    <t>AB248</t>
  </si>
  <si>
    <t>AB249</t>
  </si>
  <si>
    <t>AB250</t>
  </si>
  <si>
    <t>AB251</t>
  </si>
  <si>
    <t>MZQLB960HAJR-00007</t>
  </si>
  <si>
    <t>MZQLB1T9HAJR-00007</t>
  </si>
  <si>
    <t>MZQLB3T8HALS-00007</t>
  </si>
  <si>
    <t>MZ1LB3T8HMLA-00007</t>
  </si>
  <si>
    <t>MZQLB7T6HMLA-00007</t>
  </si>
  <si>
    <t>MZ7L33T8HBNA-00A07</t>
  </si>
  <si>
    <t>MZQL2960HCJR-00A07</t>
  </si>
  <si>
    <t>MZILT1T9HBJR-00007</t>
  </si>
  <si>
    <t>MZPLJ3T2HBJR-00007</t>
  </si>
  <si>
    <t>Samsung SSD PM983 960GB Data Center SSD, 2.5" 7mm, PCIe Gen3 x4</t>
  </si>
  <si>
    <t>Corsair SSD DDR4, 3600MHz 16GB 2 x 8GB DIMM, Unbuffered, 16-19-19-36, XMP 2.0 Vengeance LPX Black, 1.35V</t>
  </si>
  <si>
    <t>Samsung SSD PM983 3.84TB Data Center SSD, 2.5" 7mm, PCIe Gen3 x4</t>
  </si>
  <si>
    <t>Samsung SSD PM983 1.92TB Data Center SSD, 2.5" 7mm, PCIe Gen3 x4</t>
  </si>
  <si>
    <t>Samsung SSD PM983 3.84TB Data Center SSD, M.2, PCIe Gen3 x4</t>
  </si>
  <si>
    <t>Samsung SSD PM983 7.68TB Data Center SSD, 2.5" 7mm, PCle Gen3 x4</t>
  </si>
  <si>
    <t>Samsung SSD PM897 3.84TB Data Center SSD, 2.5'' 7mm, SATA 6Gb/s</t>
  </si>
  <si>
    <t>Samsung SSD PM9A3 960GB Data Center SSD, 2.5'' 7mm, PCIe Gen4 x4</t>
  </si>
  <si>
    <t>Samsung SSD PM1643a 1.92TB Enterprise SSD, 2.5'', SAS 12Gb/s</t>
  </si>
  <si>
    <t>Samsung SSD PM1735 3.2TB Enterprise SSD, HHHL, PCIe Gen4 x8</t>
  </si>
  <si>
    <t>AB252</t>
  </si>
  <si>
    <t>AB253</t>
  </si>
  <si>
    <t>AB254</t>
  </si>
  <si>
    <t>AB255</t>
  </si>
  <si>
    <t>AB256</t>
  </si>
  <si>
    <t>AB257</t>
  </si>
  <si>
    <t>AB258</t>
  </si>
  <si>
    <t>AB259</t>
  </si>
  <si>
    <t>USD</t>
  </si>
  <si>
    <t>EUR</t>
  </si>
  <si>
    <t>USD/EUR</t>
  </si>
  <si>
    <t>EUR/USD</t>
  </si>
  <si>
    <t>ha USD ben vettük</t>
  </si>
  <si>
    <t>Ha eurban vettük</t>
  </si>
  <si>
    <t>Miben vásároltuk</t>
  </si>
  <si>
    <t>ELADÁS</t>
  </si>
  <si>
    <t>VÁSÁRLÁS</t>
  </si>
  <si>
    <t>Apple 20W USB-C Power Adapter - MHJE3ZM/A - MC Sealed</t>
  </si>
  <si>
    <t>MHJE3ZM/A</t>
  </si>
  <si>
    <t>Ubiquiti</t>
  </si>
  <si>
    <t>Ubiquiti UniFi Dream Machine</t>
  </si>
  <si>
    <t>UDM-EU</t>
  </si>
  <si>
    <t>UAP-AC-M-PRO-EU</t>
  </si>
  <si>
    <t>UAP-NANOHD-EU</t>
  </si>
  <si>
    <t>UNVR-EU</t>
  </si>
  <si>
    <t>U6-LITE</t>
  </si>
  <si>
    <t>U6-LR 80</t>
  </si>
  <si>
    <t>Ubiquiti UniFi Outdoor AP,AC Mesh PRO,3x3 MIMO,450 Mbps(2.4 GHz),1300 Mbps(5 GHz),802.3af PoE,Wall/Pole mounting kit included,250+ Concurrent Clients,EU</t>
  </si>
  <si>
    <t>Ubiquiti 4x4 MU-MIMO 802.11ac Wave 2 Access Point (POE incl.)</t>
  </si>
  <si>
    <t>Ubiquiti UNVR UniFi Protect Network Video Recorder</t>
  </si>
  <si>
    <t>Ubiquiti UniFi 6 Lite Access Point</t>
  </si>
  <si>
    <t>AB300</t>
  </si>
  <si>
    <t>AB301</t>
  </si>
  <si>
    <t>AB302</t>
  </si>
  <si>
    <t>AB303</t>
  </si>
  <si>
    <t>AB304</t>
  </si>
  <si>
    <t>AB305</t>
  </si>
  <si>
    <t xml:space="preserve"> Ubiquiti UniFi 6 Long-Range Access Point</t>
  </si>
  <si>
    <t>Office/Home network, security and server accessories - Leadtime: 2 day</t>
  </si>
  <si>
    <t>Huawei</t>
  </si>
  <si>
    <t>ETE210</t>
  </si>
  <si>
    <t>ETE211</t>
  </si>
  <si>
    <t>ETE212</t>
  </si>
  <si>
    <t>02353FUS</t>
  </si>
  <si>
    <t>02353FUT</t>
  </si>
  <si>
    <t>02353FUQ</t>
  </si>
  <si>
    <t>Huawei P30 Pro LCD Service pack with frame + battery - Black</t>
  </si>
  <si>
    <t>Huawei P30 Pro LCD Service pack with frame + battery - Aurora Blue</t>
  </si>
  <si>
    <t>Huawei P30 Pro LCD Service pack with frame + battery - Breathing Crystal</t>
  </si>
  <si>
    <t>MLL82ZM/A</t>
  </si>
  <si>
    <t>ETE208</t>
  </si>
  <si>
    <t>Apple USB-C to USB-C 2m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</si>
</sst>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-;\-* #,##0.00_-;_-* \-??_-;_-@_-"/>
    <numFmt numFmtId="165" formatCode="#,##0\ _₽"/>
    <numFmt numFmtId="166" formatCode="[$$-409]#,##0.00"/>
    <numFmt numFmtId="167" formatCode="[$€-2]\ #,##0.00"/>
  </numFmts>
  <fonts count="14">
    <font>
      <sz val="10"/>
      <name val="Arial"/>
      <family val="2"/>
      <charset val="238"/>
    </font>
    <font>
      <sz val="10"/>
      <name val="Lucida Sans"/>
      <family val="2"/>
      <charset val="238"/>
    </font>
    <font>
      <sz val="11"/>
      <color indexed="8"/>
      <name val="Calibri"/>
      <family val="2"/>
      <charset val="1"/>
    </font>
    <font>
      <b/>
      <sz val="10"/>
      <color indexed="62"/>
      <name val="Trebuchet MS"/>
      <family val="2"/>
      <charset val="1"/>
    </font>
    <font>
      <sz val="10"/>
      <color indexed="8"/>
      <name val="Trebuchet MS"/>
      <family val="2"/>
      <charset val="1"/>
    </font>
    <font>
      <sz val="10"/>
      <name val="Trebuchet MS"/>
      <family val="2"/>
      <charset val="1"/>
    </font>
    <font>
      <b/>
      <sz val="10"/>
      <color indexed="8"/>
      <name val="Trebuchet MS"/>
      <family val="2"/>
      <charset val="1"/>
    </font>
    <font>
      <b/>
      <sz val="10"/>
      <color indexed="9"/>
      <name val="Trebuchet MS"/>
      <family val="2"/>
      <charset val="1"/>
    </font>
    <font>
      <sz val="10"/>
      <color indexed="10"/>
      <name val="Arial"/>
      <family val="2"/>
      <charset val="238"/>
    </font>
    <font>
      <sz val="8"/>
      <name val="Arial"/>
      <family val="2"/>
      <charset val="238"/>
    </font>
    <font>
      <sz val="10"/>
      <name val="Trebuchet MS"/>
      <family val="2"/>
      <charset val="238"/>
    </font>
    <font>
      <b/>
      <sz val="10"/>
      <color theme="4" tint="-0.499984740745262"/>
      <name val="Trebuchet MS"/>
      <family val="2"/>
      <charset val="238"/>
    </font>
    <font>
      <b/>
      <sz val="10"/>
      <name val="Arial"/>
      <family val="2"/>
      <charset val="238"/>
    </font>
    <font>
      <sz val="10"/>
      <color indexed="8"/>
      <name val="Trebuchet M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62"/>
        <bgColor indexed="56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theme="4" tint="-0.24994659260841701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4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 style="medium">
        <color theme="4"/>
      </right>
      <top/>
      <bottom style="medium">
        <color theme="4"/>
      </bottom>
      <diagonal/>
    </border>
  </borders>
  <cellStyleXfs count="2">
    <xf numFmtId="0" fontId="0" fillId="0" borderId="0"/>
    <xf numFmtId="164" fontId="1" fillId="0" borderId="0" applyFill="0" applyBorder="0" applyAlignment="0" applyProtection="0"/>
  </cellStyleXfs>
  <cellXfs count="91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0" borderId="3" xfId="0" applyBorder="1"/>
    <xf numFmtId="0" fontId="6" fillId="3" borderId="4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horizontal="center" vertical="center"/>
    </xf>
    <xf numFmtId="166" fontId="5" fillId="3" borderId="7" xfId="0" applyNumberFormat="1" applyFont="1" applyFill="1" applyBorder="1" applyAlignment="1">
      <alignment horizontal="center" vertical="center"/>
    </xf>
    <xf numFmtId="167" fontId="5" fillId="3" borderId="7" xfId="0" applyNumberFormat="1" applyFont="1" applyFill="1" applyBorder="1"/>
    <xf numFmtId="167" fontId="0" fillId="0" borderId="0" xfId="0" applyNumberFormat="1"/>
    <xf numFmtId="0" fontId="6" fillId="3" borderId="8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center" vertical="center"/>
    </xf>
    <xf numFmtId="49" fontId="5" fillId="3" borderId="8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49" fontId="5" fillId="3" borderId="11" xfId="0" applyNumberFormat="1" applyFont="1" applyFill="1" applyBorder="1" applyAlignment="1">
      <alignment horizontal="center" vertical="center"/>
    </xf>
    <xf numFmtId="166" fontId="0" fillId="0" borderId="0" xfId="0" applyNumberFormat="1"/>
    <xf numFmtId="0" fontId="4" fillId="3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165" fontId="5" fillId="3" borderId="7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165" fontId="7" fillId="4" borderId="1" xfId="0" applyNumberFormat="1" applyFont="1" applyFill="1" applyBorder="1" applyAlignment="1">
      <alignment horizontal="center" vertical="center"/>
    </xf>
    <xf numFmtId="165" fontId="5" fillId="3" borderId="9" xfId="0" applyNumberFormat="1" applyFont="1" applyFill="1" applyBorder="1" applyAlignment="1">
      <alignment horizontal="center" vertical="center"/>
    </xf>
    <xf numFmtId="167" fontId="5" fillId="3" borderId="9" xfId="0" applyNumberFormat="1" applyFont="1" applyFill="1" applyBorder="1"/>
    <xf numFmtId="166" fontId="8" fillId="0" borderId="0" xfId="0" applyNumberFormat="1" applyFont="1"/>
    <xf numFmtId="0" fontId="8" fillId="0" borderId="0" xfId="0" applyFont="1"/>
    <xf numFmtId="0" fontId="7" fillId="4" borderId="12" xfId="0" applyFont="1" applyFill="1" applyBorder="1" applyAlignment="1">
      <alignment horizontal="center" vertical="center"/>
    </xf>
    <xf numFmtId="165" fontId="7" fillId="4" borderId="12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167" fontId="5" fillId="3" borderId="5" xfId="0" applyNumberFormat="1" applyFont="1" applyFill="1" applyBorder="1"/>
    <xf numFmtId="166" fontId="0" fillId="0" borderId="0" xfId="0" applyNumberFormat="1" applyAlignment="1">
      <alignment horizontal="center" vertical="center"/>
    </xf>
    <xf numFmtId="167" fontId="5" fillId="3" borderId="16" xfId="0" applyNumberFormat="1" applyFont="1" applyFill="1" applyBorder="1"/>
    <xf numFmtId="0" fontId="10" fillId="3" borderId="7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65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4" fillId="3" borderId="5" xfId="0" applyFont="1" applyFill="1" applyBorder="1" applyAlignment="1">
      <alignment horizontal="center" vertical="center"/>
    </xf>
    <xf numFmtId="165" fontId="5" fillId="3" borderId="5" xfId="0" applyNumberFormat="1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165" fontId="5" fillId="3" borderId="17" xfId="0" applyNumberFormat="1" applyFont="1" applyFill="1" applyBorder="1" applyAlignment="1">
      <alignment horizontal="center" vertical="center"/>
    </xf>
    <xf numFmtId="166" fontId="5" fillId="3" borderId="17" xfId="0" applyNumberFormat="1" applyFont="1" applyFill="1" applyBorder="1" applyAlignment="1">
      <alignment horizontal="center" vertical="center"/>
    </xf>
    <xf numFmtId="167" fontId="5" fillId="3" borderId="17" xfId="0" applyNumberFormat="1" applyFont="1" applyFill="1" applyBorder="1"/>
    <xf numFmtId="0" fontId="4" fillId="3" borderId="13" xfId="0" applyFont="1" applyFill="1" applyBorder="1" applyAlignment="1">
      <alignment horizontal="center" vertical="center"/>
    </xf>
    <xf numFmtId="165" fontId="5" fillId="3" borderId="13" xfId="0" applyNumberFormat="1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 wrapText="1"/>
    </xf>
    <xf numFmtId="49" fontId="5" fillId="3" borderId="17" xfId="0" applyNumberFormat="1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49" fontId="5" fillId="3" borderId="13" xfId="0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165" fontId="5" fillId="3" borderId="8" xfId="0" applyNumberFormat="1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/>
    </xf>
    <xf numFmtId="166" fontId="5" fillId="3" borderId="9" xfId="0" applyNumberFormat="1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wrapText="1"/>
    </xf>
    <xf numFmtId="166" fontId="5" fillId="3" borderId="15" xfId="0" applyNumberFormat="1" applyFont="1" applyFill="1" applyBorder="1" applyAlignment="1">
      <alignment horizontal="center" vertical="center"/>
    </xf>
    <xf numFmtId="166" fontId="5" fillId="3" borderId="18" xfId="0" applyNumberFormat="1" applyFont="1" applyFill="1" applyBorder="1" applyAlignment="1">
      <alignment horizontal="center" vertical="center"/>
    </xf>
    <xf numFmtId="167" fontId="5" fillId="3" borderId="18" xfId="0" applyNumberFormat="1" applyFont="1" applyFill="1" applyBorder="1"/>
    <xf numFmtId="165" fontId="3" fillId="2" borderId="14" xfId="0" applyNumberFormat="1" applyFont="1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12" fillId="5" borderId="20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165" fontId="10" fillId="3" borderId="1" xfId="0" applyNumberFormat="1" applyFont="1" applyFill="1" applyBorder="1" applyAlignment="1">
      <alignment horizontal="center" vertical="center"/>
    </xf>
    <xf numFmtId="166" fontId="10" fillId="3" borderId="7" xfId="0" applyNumberFormat="1" applyFont="1" applyFill="1" applyBorder="1" applyAlignment="1">
      <alignment horizontal="center" vertical="center"/>
    </xf>
    <xf numFmtId="167" fontId="10" fillId="3" borderId="5" xfId="0" applyNumberFormat="1" applyFont="1" applyFill="1" applyBorder="1"/>
    <xf numFmtId="0" fontId="13" fillId="3" borderId="14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165" fontId="10" fillId="3" borderId="14" xfId="0" applyNumberFormat="1" applyFont="1" applyFill="1" applyBorder="1" applyAlignment="1">
      <alignment horizontal="center" vertical="center"/>
    </xf>
    <xf numFmtId="167" fontId="10" fillId="3" borderId="16" xfId="0" applyNumberFormat="1" applyFont="1" applyFill="1" applyBorder="1"/>
    <xf numFmtId="0" fontId="4" fillId="3" borderId="1" xfId="0" applyFont="1" applyFill="1" applyBorder="1" applyAlignment="1">
      <alignment horizontal="center" vertical="center" wrapText="1"/>
    </xf>
    <xf numFmtId="167" fontId="5" fillId="3" borderId="9" xfId="0" applyNumberFormat="1" applyFont="1" applyFill="1" applyBorder="1" applyAlignment="1">
      <alignment vertical="center"/>
    </xf>
    <xf numFmtId="167" fontId="5" fillId="3" borderId="7" xfId="0" applyNumberFormat="1" applyFont="1" applyFill="1" applyBorder="1" applyAlignment="1">
      <alignment vertical="center"/>
    </xf>
    <xf numFmtId="167" fontId="5" fillId="3" borderId="0" xfId="0" applyNumberFormat="1" applyFont="1" applyFill="1"/>
    <xf numFmtId="165" fontId="3" fillId="2" borderId="14" xfId="0" applyNumberFormat="1" applyFont="1" applyFill="1" applyBorder="1" applyAlignment="1">
      <alignment horizontal="center" wrapText="1"/>
    </xf>
    <xf numFmtId="165" fontId="3" fillId="2" borderId="12" xfId="0" applyNumberFormat="1" applyFont="1" applyFill="1" applyBorder="1" applyAlignment="1">
      <alignment horizontal="center" wrapText="1"/>
    </xf>
  </cellXfs>
  <cellStyles count="2">
    <cellStyle name="Comma 2" xfId="1"/>
    <cellStyle name="Normá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4800600</xdr:colOff>
      <xdr:row>0</xdr:row>
      <xdr:rowOff>133350</xdr:rowOff>
    </xdr:from>
    <xdr:to>
      <xdr:col>1</xdr:col>
      <xdr:colOff>180975</xdr:colOff>
      <xdr:row>0</xdr:row>
      <xdr:rowOff>561975</xdr:rowOff>
    </xdr:to>
    <xdr:pic>
      <xdr:nvPicPr>
        <xdr:cNvPr id="1099" name="Picture 2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133350"/>
          <a:ext cx="19431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4800600</xdr:colOff>
      <xdr:row>0</xdr:row>
      <xdr:rowOff>133350</xdr:rowOff>
    </xdr:from>
    <xdr:ext cx="1943100" cy="428625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133350"/>
          <a:ext cx="19431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4286250</xdr:colOff>
      <xdr:row>0</xdr:row>
      <xdr:rowOff>200025</xdr:rowOff>
    </xdr:from>
    <xdr:ext cx="1943100" cy="428625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0" y="200025"/>
          <a:ext cx="19431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7"/>
  <sheetViews>
    <sheetView tabSelected="1" zoomScaleNormal="100" workbookViewId="0">
      <pane ySplit="1" topLeftCell="A162" activePane="bottomLeft" state="frozen"/>
      <selection pane="bottomLeft" activeCell="A227" sqref="A227"/>
    </sheetView>
  </sheetViews>
  <sheetFormatPr defaultColWidth="11.5703125" defaultRowHeight="15"/>
  <cols>
    <col min="1" max="1" width="98.42578125" style="1" bestFit="1" customWidth="1"/>
    <col min="2" max="2" width="19.7109375" style="2" customWidth="1"/>
    <col min="3" max="3" width="9.7109375" style="3" customWidth="1"/>
    <col min="4" max="4" width="24" style="2" customWidth="1"/>
    <col min="5" max="5" width="18.28515625" customWidth="1"/>
    <col min="6" max="7" width="8.85546875" customWidth="1"/>
    <col min="8" max="8" width="16.5703125" bestFit="1" customWidth="1"/>
    <col min="9" max="9" width="15" bestFit="1" customWidth="1"/>
    <col min="10" max="253" width="8.85546875" customWidth="1"/>
  </cols>
  <sheetData>
    <row r="1" spans="1:6" ht="71.25" customHeight="1" thickBot="1">
      <c r="A1" s="4" t="s">
        <v>0</v>
      </c>
      <c r="B1" s="4" t="s">
        <v>1</v>
      </c>
      <c r="C1" s="5" t="s">
        <v>2</v>
      </c>
      <c r="D1" s="4" t="s">
        <v>3</v>
      </c>
      <c r="E1" s="6" t="s">
        <v>4</v>
      </c>
      <c r="F1" s="7"/>
    </row>
    <row r="2" spans="1:6" ht="15.75" thickBot="1">
      <c r="A2" s="48" t="s">
        <v>0</v>
      </c>
      <c r="B2" s="48" t="s">
        <v>1</v>
      </c>
      <c r="C2" s="49" t="s">
        <v>2</v>
      </c>
      <c r="D2" s="48" t="s">
        <v>3</v>
      </c>
      <c r="E2" s="50" t="s">
        <v>4</v>
      </c>
    </row>
    <row r="3" spans="1:6" ht="15.75" thickBot="1">
      <c r="A3" s="33" t="str">
        <f>Data!A3</f>
        <v>AMD CPU - Leadtime: 2 days</v>
      </c>
      <c r="B3" s="33"/>
      <c r="C3" s="34"/>
      <c r="D3" s="34"/>
      <c r="E3" s="34"/>
    </row>
    <row r="4" spans="1:6">
      <c r="A4" s="23" t="str">
        <f>Data!A4</f>
        <v>Box</v>
      </c>
      <c r="B4" s="24"/>
      <c r="C4" s="25"/>
      <c r="D4" s="25"/>
      <c r="E4" s="25"/>
      <c r="F4" s="29"/>
    </row>
    <row r="5" spans="1:6">
      <c r="A5" s="26" t="str">
        <f>Data!A5</f>
        <v>AMD RYZEN 3 3200G w/Wraith Stealth coole</v>
      </c>
      <c r="B5" s="27" t="str">
        <f>Data!B5</f>
        <v>YD3200C5FHBOX</v>
      </c>
      <c r="C5" s="28" t="str">
        <f>Data!C5</f>
        <v>150</v>
      </c>
      <c r="D5" s="17">
        <f>Data!E5</f>
        <v>105.75</v>
      </c>
      <c r="E5" s="18">
        <f>Data!F5</f>
        <v>97.64542936288089</v>
      </c>
      <c r="F5" s="29"/>
    </row>
    <row r="6" spans="1:6">
      <c r="A6" s="26" t="str">
        <f>Data!A6</f>
        <v xml:space="preserve">AMD RYZEN 3 4100 </v>
      </c>
      <c r="B6" s="27" t="str">
        <f>Data!B6</f>
        <v>100-100000510BOX</v>
      </c>
      <c r="C6" s="28" t="str">
        <f>Data!C6</f>
        <v>390</v>
      </c>
      <c r="D6" s="17">
        <f>Data!E6</f>
        <v>66.849999999999994</v>
      </c>
      <c r="E6" s="18">
        <f>Data!F6</f>
        <v>61.726685133887344</v>
      </c>
      <c r="F6" s="29"/>
    </row>
    <row r="7" spans="1:6">
      <c r="A7" s="26" t="str">
        <f>Data!A7</f>
        <v>AMD RYZEN 5 4500</v>
      </c>
      <c r="B7" s="27" t="str">
        <f>Data!B7</f>
        <v>100-100000644BOX</v>
      </c>
      <c r="C7" s="28">
        <f>Data!C7</f>
        <v>200</v>
      </c>
      <c r="D7" s="17">
        <f>Data!E7</f>
        <v>69.95</v>
      </c>
      <c r="E7" s="18">
        <f>Data!F7</f>
        <v>64.589104339796862</v>
      </c>
      <c r="F7" s="29"/>
    </row>
    <row r="8" spans="1:6">
      <c r="A8" s="26" t="str">
        <f>Data!A8</f>
        <v>AMD RYZEN 5 4600G</v>
      </c>
      <c r="B8" s="27" t="str">
        <f>Data!B8</f>
        <v>100-100000147BOX</v>
      </c>
      <c r="C8" s="28">
        <f>Data!C8</f>
        <v>200</v>
      </c>
      <c r="D8" s="17">
        <f>Data!E8</f>
        <v>91.9</v>
      </c>
      <c r="E8" s="18">
        <f>Data!F8</f>
        <v>84.856879039704538</v>
      </c>
      <c r="F8" s="29"/>
    </row>
    <row r="9" spans="1:6">
      <c r="A9" s="26" t="str">
        <f>Data!A9</f>
        <v>AMD RYZEN 5 5500</v>
      </c>
      <c r="B9" s="27" t="str">
        <f>Data!B9</f>
        <v>100-100000457BOX</v>
      </c>
      <c r="C9" s="28" t="str">
        <f>Data!C9</f>
        <v>900</v>
      </c>
      <c r="D9" s="17">
        <f>Data!E9</f>
        <v>89.55</v>
      </c>
      <c r="E9" s="18">
        <f>Data!F9</f>
        <v>82.686980609418285</v>
      </c>
      <c r="F9" s="29"/>
    </row>
    <row r="10" spans="1:6">
      <c r="A10" s="30" t="str">
        <f>Data!A10</f>
        <v>AMD RYZEN 5 5600</v>
      </c>
      <c r="B10" s="31" t="str">
        <f>Data!B10</f>
        <v>100-100000927BOX</v>
      </c>
      <c r="C10" s="32">
        <f>Data!C10</f>
        <v>400</v>
      </c>
      <c r="D10" s="17">
        <f>Data!E10</f>
        <v>140.55000000000001</v>
      </c>
      <c r="E10" s="18">
        <f>Data!F10</f>
        <v>129.77839335180056</v>
      </c>
      <c r="F10" s="29"/>
    </row>
    <row r="11" spans="1:6">
      <c r="A11" s="26" t="str">
        <f>Data!A11</f>
        <v>AMD RYZEN 5 5600G</v>
      </c>
      <c r="B11" s="27" t="str">
        <f>Data!B11</f>
        <v>100-100000252BOX</v>
      </c>
      <c r="C11" s="32">
        <f>Data!C11</f>
        <v>400</v>
      </c>
      <c r="D11" s="17">
        <f>Data!E11</f>
        <v>119.95</v>
      </c>
      <c r="E11" s="18">
        <f>Data!F11</f>
        <v>110.75715604801478</v>
      </c>
      <c r="F11" s="29"/>
    </row>
    <row r="12" spans="1:6">
      <c r="A12" s="26" t="str">
        <f>Data!A12</f>
        <v>AMD RYZEN 5 5600X</v>
      </c>
      <c r="B12" s="27" t="str">
        <f>Data!B12</f>
        <v>100-100000065BOX</v>
      </c>
      <c r="C12" s="32">
        <f>Data!C12</f>
        <v>400</v>
      </c>
      <c r="D12" s="17">
        <f>Data!E12</f>
        <v>158.5</v>
      </c>
      <c r="E12" s="18">
        <f>Data!F12</f>
        <v>146.3527239150508</v>
      </c>
      <c r="F12" s="29"/>
    </row>
    <row r="13" spans="1:6">
      <c r="A13" s="26" t="str">
        <f>Data!A13</f>
        <v>AMD RYZEN 5 7600X</v>
      </c>
      <c r="B13" s="27" t="str">
        <f>Data!B13</f>
        <v>100-100000593WOF</v>
      </c>
      <c r="C13" s="32">
        <f>Data!C13</f>
        <v>100</v>
      </c>
      <c r="D13" s="17">
        <f>Data!E13</f>
        <v>240.8</v>
      </c>
      <c r="E13" s="18">
        <f>Data!F13</f>
        <v>222.34533702677749</v>
      </c>
      <c r="F13" s="29"/>
    </row>
    <row r="14" spans="1:6">
      <c r="A14" s="26" t="str">
        <f>Data!A14</f>
        <v>AMD RYZEN 7 5700G</v>
      </c>
      <c r="B14" s="27" t="str">
        <f>Data!B14</f>
        <v>100-100000263BOX</v>
      </c>
      <c r="C14" s="32">
        <f>Data!C14</f>
        <v>210</v>
      </c>
      <c r="D14" s="17">
        <f>Data!E14</f>
        <v>171.85</v>
      </c>
      <c r="E14" s="18">
        <f>Data!F14</f>
        <v>158.67959372114495</v>
      </c>
      <c r="F14" s="29"/>
    </row>
    <row r="15" spans="1:6">
      <c r="A15" s="26" t="str">
        <f>Data!A15</f>
        <v>AMD RYZEN 7 5700X</v>
      </c>
      <c r="B15" s="27" t="str">
        <f>Data!B15</f>
        <v>100-100000926WOF</v>
      </c>
      <c r="C15" s="32">
        <f>Data!C15</f>
        <v>200</v>
      </c>
      <c r="D15" s="17">
        <f>Data!E15</f>
        <v>180.25</v>
      </c>
      <c r="E15" s="18">
        <f>Data!F15</f>
        <v>166.43582640812559</v>
      </c>
      <c r="F15" s="29"/>
    </row>
    <row r="16" spans="1:6">
      <c r="A16" s="26" t="str">
        <f>Data!A16</f>
        <v>AMD RYZEN 7 5800X</v>
      </c>
      <c r="B16" s="27" t="str">
        <f>Data!B16</f>
        <v>100-100000063WOF</v>
      </c>
      <c r="C16" s="32">
        <f>Data!C16</f>
        <v>300</v>
      </c>
      <c r="D16" s="17">
        <f>Data!E16</f>
        <v>210.95</v>
      </c>
      <c r="E16" s="18">
        <f>Data!F16</f>
        <v>194.78301015697139</v>
      </c>
      <c r="F16" s="29"/>
    </row>
    <row r="17" spans="1:6">
      <c r="A17" s="26" t="str">
        <f>Data!A17</f>
        <v>AMD RYZEN 7 5800X3D</v>
      </c>
      <c r="B17" s="27" t="str">
        <f>Data!B17</f>
        <v>100-100000651WOF</v>
      </c>
      <c r="C17" s="32">
        <f>Data!C17</f>
        <v>600</v>
      </c>
      <c r="D17" s="17">
        <f>Data!E17</f>
        <v>308.95</v>
      </c>
      <c r="E17" s="18">
        <f>Data!F17</f>
        <v>285.27239150507847</v>
      </c>
      <c r="F17" s="29"/>
    </row>
    <row r="18" spans="1:6">
      <c r="A18" s="26" t="str">
        <f>Data!A18</f>
        <v>AMD RYZEN 7 7700X</v>
      </c>
      <c r="B18" s="27" t="str">
        <f>Data!B18</f>
        <v>100-100000591WOF</v>
      </c>
      <c r="C18" s="32">
        <f>Data!C18</f>
        <v>600</v>
      </c>
      <c r="D18" s="17">
        <f>Data!E18</f>
        <v>337</v>
      </c>
      <c r="E18" s="18">
        <f>Data!F18</f>
        <v>311.17266851338877</v>
      </c>
      <c r="F18" s="29"/>
    </row>
    <row r="19" spans="1:6">
      <c r="A19" s="26" t="str">
        <f>Data!A19</f>
        <v>AMD RYZEN 9 5900X</v>
      </c>
      <c r="B19" s="27" t="str">
        <f>Data!B19</f>
        <v>100-100000061WOF</v>
      </c>
      <c r="C19" s="32">
        <f>Data!C19</f>
        <v>200</v>
      </c>
      <c r="D19" s="17">
        <f>Data!E19</f>
        <v>315.8</v>
      </c>
      <c r="E19" s="18">
        <f>Data!F19</f>
        <v>291.59741458910435</v>
      </c>
      <c r="F19" s="29"/>
    </row>
    <row r="20" spans="1:6">
      <c r="A20" s="26" t="str">
        <f>Data!A20</f>
        <v>AMD RYZEN 9 5950X</v>
      </c>
      <c r="B20" s="27" t="str">
        <f>Data!B20</f>
        <v>100-100000059WOF</v>
      </c>
      <c r="C20" s="32">
        <f>Data!C20</f>
        <v>200</v>
      </c>
      <c r="D20" s="17">
        <f>Data!E20</f>
        <v>456.5</v>
      </c>
      <c r="E20" s="18">
        <f>Data!F20</f>
        <v>421.51431209602958</v>
      </c>
      <c r="F20" s="29"/>
    </row>
    <row r="21" spans="1:6">
      <c r="A21" s="26" t="str">
        <f>Data!A21</f>
        <v>AMD RYZEN 9 7700X</v>
      </c>
      <c r="B21" s="27" t="str">
        <f>Data!B21</f>
        <v>100-100000591WOF</v>
      </c>
      <c r="C21" s="32">
        <f>Data!C21</f>
        <v>1000</v>
      </c>
      <c r="D21" s="17">
        <f>Data!E21</f>
        <v>339</v>
      </c>
      <c r="E21" s="18">
        <f>Data!F21</f>
        <v>313.01939058171746</v>
      </c>
      <c r="F21" s="29"/>
    </row>
    <row r="22" spans="1:6">
      <c r="A22" s="26" t="str">
        <f>Data!A22</f>
        <v>AMD RYZEN 5 7600</v>
      </c>
      <c r="B22" s="27" t="str">
        <f>Data!B22</f>
        <v>100-100001015BOX</v>
      </c>
      <c r="C22" s="32">
        <f>Data!C22</f>
        <v>200</v>
      </c>
      <c r="D22" s="17">
        <f>Data!E22</f>
        <v>235</v>
      </c>
      <c r="E22" s="18">
        <f>Data!F22</f>
        <v>216.98984302862419</v>
      </c>
      <c r="F22" s="29"/>
    </row>
    <row r="23" spans="1:6">
      <c r="A23" s="26" t="str">
        <f>Data!A23</f>
        <v>AMD RYZEN 7 7700</v>
      </c>
      <c r="B23" s="27" t="str">
        <f>Data!B23</f>
        <v>100-100000592BOX</v>
      </c>
      <c r="C23" s="32">
        <f>Data!C23</f>
        <v>200</v>
      </c>
      <c r="D23" s="17">
        <f>Data!E23</f>
        <v>334.25</v>
      </c>
      <c r="E23" s="18">
        <f>Data!F23</f>
        <v>308.63342566943675</v>
      </c>
      <c r="F23" s="29"/>
    </row>
    <row r="24" spans="1:6">
      <c r="A24" s="26" t="str">
        <f>Data!A24</f>
        <v>AMD RYZEN 9 7900</v>
      </c>
      <c r="B24" s="27" t="str">
        <f>Data!B24</f>
        <v>100-100000590BOX</v>
      </c>
      <c r="C24" s="32">
        <f>Data!C24</f>
        <v>200</v>
      </c>
      <c r="D24" s="17">
        <f>Data!E24</f>
        <v>436.85</v>
      </c>
      <c r="E24" s="18">
        <f>Data!F24</f>
        <v>403.37026777469993</v>
      </c>
      <c r="F24" s="29"/>
    </row>
    <row r="25" spans="1:6">
      <c r="A25" s="26" t="str">
        <f>Data!A25</f>
        <v>AMD RYZEN 9 7950X</v>
      </c>
      <c r="B25" s="27" t="str">
        <f>Data!B25</f>
        <v>100-100000514WOF</v>
      </c>
      <c r="C25" s="32">
        <f>Data!C25</f>
        <v>500</v>
      </c>
      <c r="D25" s="17">
        <f>Data!E25</f>
        <v>574.54999999999995</v>
      </c>
      <c r="E25" s="18">
        <f>Data!F25</f>
        <v>530.51708217913199</v>
      </c>
      <c r="F25" s="29"/>
    </row>
    <row r="26" spans="1:6">
      <c r="A26" s="26" t="str">
        <f>Data!A26</f>
        <v>AMD RYZEN 9 7900X</v>
      </c>
      <c r="B26" s="27" t="str">
        <f>Data!B26</f>
        <v>100-100000589WOF</v>
      </c>
      <c r="C26" s="32">
        <f>Data!C26</f>
        <v>900</v>
      </c>
      <c r="D26" s="17">
        <f>Data!E26</f>
        <v>434.25</v>
      </c>
      <c r="E26" s="18">
        <f>Data!F26</f>
        <v>400.96952908587258</v>
      </c>
      <c r="F26" s="29"/>
    </row>
    <row r="27" spans="1:6">
      <c r="A27" s="26" t="str">
        <f>Data!A27</f>
        <v>AMD RYZEN TR PRO 5995WX Box</v>
      </c>
      <c r="B27" s="27" t="str">
        <f>Data!B27</f>
        <v>100-100000444WOF</v>
      </c>
      <c r="C27" s="32">
        <f>Data!C27</f>
        <v>200</v>
      </c>
      <c r="D27" s="17">
        <f>Data!E27</f>
        <v>6349</v>
      </c>
      <c r="E27" s="18">
        <f>Data!F27</f>
        <v>5862.4192059095112</v>
      </c>
      <c r="F27" s="29"/>
    </row>
    <row r="28" spans="1:6">
      <c r="A28" s="26" t="str">
        <f>Data!A28</f>
        <v>AMD RYZEN TR PRO 5975WX Box</v>
      </c>
      <c r="B28" s="27" t="str">
        <f>Data!B28</f>
        <v>100-100000445WOF</v>
      </c>
      <c r="C28" s="32">
        <f>Data!C28</f>
        <v>200</v>
      </c>
      <c r="D28" s="17">
        <f>Data!E28</f>
        <v>3299</v>
      </c>
      <c r="E28" s="18">
        <f>Data!F28</f>
        <v>3046.1680517082182</v>
      </c>
      <c r="F28" s="29"/>
    </row>
    <row r="29" spans="1:6">
      <c r="A29" s="26"/>
      <c r="B29" s="27"/>
      <c r="C29" s="32"/>
      <c r="D29" s="28"/>
      <c r="E29" s="17"/>
    </row>
    <row r="30" spans="1:6">
      <c r="A30" s="23" t="str">
        <f>Data!A30</f>
        <v>Tray / Multipack</v>
      </c>
      <c r="B30" s="24"/>
      <c r="C30" s="25"/>
      <c r="D30" s="25"/>
      <c r="E30" s="25"/>
      <c r="F30" s="29"/>
    </row>
    <row r="31" spans="1:6">
      <c r="A31" s="26" t="str">
        <f>Data!A31</f>
        <v>AMD RYZEN 9 5900X</v>
      </c>
      <c r="B31" s="27" t="str">
        <f>Data!B31</f>
        <v>100-000000061</v>
      </c>
      <c r="C31" s="32" t="str">
        <f>Data!C31</f>
        <v>300+</v>
      </c>
      <c r="D31" s="17">
        <f>Data!E31</f>
        <v>548.1</v>
      </c>
      <c r="E31" s="18">
        <f>Data!F31</f>
        <v>506.09418282548478</v>
      </c>
      <c r="F31" s="29"/>
    </row>
    <row r="32" spans="1:6">
      <c r="A32" s="26" t="str">
        <f>Data!A32</f>
        <v>AMD RYZEN 7 5800X3D</v>
      </c>
      <c r="B32" s="27" t="str">
        <f>Data!B32</f>
        <v>100-000000651</v>
      </c>
      <c r="C32" s="32" t="str">
        <f>Data!C32</f>
        <v>300+</v>
      </c>
      <c r="D32" s="17">
        <f>Data!E32</f>
        <v>339.15</v>
      </c>
      <c r="E32" s="18">
        <f>Data!F32</f>
        <v>313.15789473684208</v>
      </c>
      <c r="F32" s="29"/>
    </row>
    <row r="33" spans="1:6">
      <c r="A33" s="26" t="str">
        <f>Data!A33</f>
        <v>AMD RYZEN 7 5800X</v>
      </c>
      <c r="B33" s="27" t="str">
        <f>Data!B33</f>
        <v>100-000000063</v>
      </c>
      <c r="C33" s="32" t="str">
        <f>Data!C33</f>
        <v>300+</v>
      </c>
      <c r="D33" s="17">
        <f>Data!E33</f>
        <v>394.8</v>
      </c>
      <c r="E33" s="18">
        <f>Data!F33</f>
        <v>364.54293628808864</v>
      </c>
      <c r="F33" s="29"/>
    </row>
    <row r="34" spans="1:6">
      <c r="A34" s="26" t="str">
        <f>Data!A34</f>
        <v>AMD RYZEN 7 5700X</v>
      </c>
      <c r="B34" s="27" t="str">
        <f>Data!B34</f>
        <v>100-000000926</v>
      </c>
      <c r="C34" s="32" t="str">
        <f>Data!C34</f>
        <v>300+</v>
      </c>
      <c r="D34" s="17">
        <f>Data!E34</f>
        <v>225.75</v>
      </c>
      <c r="E34" s="18">
        <f>Data!F34</f>
        <v>208.44875346260389</v>
      </c>
      <c r="F34" s="29"/>
    </row>
    <row r="35" spans="1:6">
      <c r="A35" s="26" t="str">
        <f>Data!A35</f>
        <v>AMD RYZEN 7 5700X</v>
      </c>
      <c r="B35" s="27" t="str">
        <f>Data!B35</f>
        <v>100-100000926MPK</v>
      </c>
      <c r="C35" s="32" t="str">
        <f>Data!C35</f>
        <v>300+</v>
      </c>
      <c r="D35" s="17">
        <f>Data!E35</f>
        <v>225.75</v>
      </c>
      <c r="E35" s="18">
        <f>Data!F35</f>
        <v>208.44875346260389</v>
      </c>
      <c r="F35" s="29"/>
    </row>
    <row r="36" spans="1:6">
      <c r="A36" s="26" t="str">
        <f>Data!A36</f>
        <v>AMD RYZEN 7 5700G</v>
      </c>
      <c r="B36" s="27" t="str">
        <f>Data!B36</f>
        <v>100-000000263</v>
      </c>
      <c r="C36" s="32" t="str">
        <f>Data!C36</f>
        <v>300+</v>
      </c>
      <c r="D36" s="17">
        <f>Data!E36</f>
        <v>296.10000000000002</v>
      </c>
      <c r="E36" s="18">
        <f>Data!F36</f>
        <v>273.40720221606654</v>
      </c>
      <c r="F36" s="29"/>
    </row>
    <row r="37" spans="1:6">
      <c r="A37" s="26" t="str">
        <f>Data!A37</f>
        <v>AMD RYZEN 7 5700G</v>
      </c>
      <c r="B37" s="27" t="str">
        <f>Data!B37</f>
        <v>100-100000263MPK</v>
      </c>
      <c r="C37" s="32" t="str">
        <f>Data!C37</f>
        <v>300+</v>
      </c>
      <c r="D37" s="17">
        <f>Data!E37</f>
        <v>296.10000000000002</v>
      </c>
      <c r="E37" s="18">
        <f>Data!F37</f>
        <v>273.40720221606654</v>
      </c>
      <c r="F37" s="29"/>
    </row>
    <row r="38" spans="1:6">
      <c r="A38" s="26" t="str">
        <f>Data!A38</f>
        <v>AMD RYZEN 5 5600X</v>
      </c>
      <c r="B38" s="27" t="str">
        <f>Data!B38</f>
        <v>100-000000065</v>
      </c>
      <c r="C38" s="32" t="str">
        <f>Data!C38</f>
        <v>300+</v>
      </c>
      <c r="D38" s="17">
        <f>Data!E38</f>
        <v>263.55</v>
      </c>
      <c r="E38" s="18">
        <f>Data!F38</f>
        <v>243.35180055401665</v>
      </c>
      <c r="F38" s="29"/>
    </row>
    <row r="39" spans="1:6">
      <c r="A39" s="26" t="str">
        <f>Data!A39</f>
        <v>AMD RYZEN 5 5600X</v>
      </c>
      <c r="B39" s="27" t="str">
        <f>Data!B39</f>
        <v>100-100000065MPK</v>
      </c>
      <c r="C39" s="32" t="str">
        <f>Data!C39</f>
        <v>300+</v>
      </c>
      <c r="D39" s="17">
        <f>Data!E39</f>
        <v>263.55</v>
      </c>
      <c r="E39" s="18">
        <f>Data!F39</f>
        <v>243.35180055401665</v>
      </c>
      <c r="F39" s="29"/>
    </row>
    <row r="40" spans="1:6">
      <c r="A40" s="26" t="str">
        <f>Data!A40</f>
        <v>AMD RYZEN 5 5600G</v>
      </c>
      <c r="B40" s="27" t="str">
        <f>Data!B40</f>
        <v>100-000000252</v>
      </c>
      <c r="C40" s="32" t="str">
        <f>Data!C40</f>
        <v>300+</v>
      </c>
      <c r="D40" s="17">
        <f>Data!E40</f>
        <v>223.65</v>
      </c>
      <c r="E40" s="18">
        <f>Data!F40</f>
        <v>206.50969529085873</v>
      </c>
      <c r="F40" s="29"/>
    </row>
    <row r="41" spans="1:6">
      <c r="A41" s="26" t="str">
        <f>Data!A41</f>
        <v>AMD RYZEN 5 5600G</v>
      </c>
      <c r="B41" s="27" t="str">
        <f>Data!B41</f>
        <v>100-100000252MPK</v>
      </c>
      <c r="C41" s="32" t="str">
        <f>Data!C41</f>
        <v>300+</v>
      </c>
      <c r="D41" s="17">
        <f>Data!E41</f>
        <v>223.65</v>
      </c>
      <c r="E41" s="18">
        <f>Data!F41</f>
        <v>206.50969529085873</v>
      </c>
      <c r="F41" s="29"/>
    </row>
    <row r="42" spans="1:6">
      <c r="A42" s="26" t="str">
        <f>Data!A42</f>
        <v>AMD RYZEN 5 5600</v>
      </c>
      <c r="B42" s="27" t="str">
        <f>Data!B42</f>
        <v>100-000000927</v>
      </c>
      <c r="C42" s="32" t="str">
        <f>Data!C42</f>
        <v>300+</v>
      </c>
      <c r="D42" s="17">
        <f>Data!E42</f>
        <v>170.1</v>
      </c>
      <c r="E42" s="18">
        <f>Data!F42</f>
        <v>157.06371191135733</v>
      </c>
      <c r="F42" s="29"/>
    </row>
    <row r="43" spans="1:6">
      <c r="A43" s="26" t="str">
        <f>Data!A43</f>
        <v>AMD RYZEN 5 5600</v>
      </c>
      <c r="B43" s="27" t="str">
        <f>Data!B43</f>
        <v>100-100000927MPK</v>
      </c>
      <c r="C43" s="32" t="str">
        <f>Data!C43</f>
        <v>300+</v>
      </c>
      <c r="D43" s="17">
        <f>Data!E43</f>
        <v>170.1</v>
      </c>
      <c r="E43" s="18">
        <f>Data!F43</f>
        <v>157.06371191135733</v>
      </c>
      <c r="F43" s="29"/>
    </row>
    <row r="44" spans="1:6">
      <c r="A44" s="26" t="str">
        <f>Data!A44</f>
        <v>AMD RYZEN 5 5500</v>
      </c>
      <c r="B44" s="27" t="str">
        <f>Data!B44</f>
        <v>100-000000457</v>
      </c>
      <c r="C44" s="32" t="str">
        <f>Data!C44</f>
        <v>300+</v>
      </c>
      <c r="D44" s="17">
        <f>Data!E44</f>
        <v>136.5</v>
      </c>
      <c r="E44" s="18">
        <f>Data!F44</f>
        <v>126.0387811634349</v>
      </c>
      <c r="F44" s="29"/>
    </row>
    <row r="45" spans="1:6">
      <c r="A45" s="26" t="str">
        <f>Data!A45</f>
        <v>AMD RYZEN 5 5500</v>
      </c>
      <c r="B45" s="27" t="str">
        <f>Data!B45</f>
        <v>100-100000457MPK</v>
      </c>
      <c r="C45" s="32" t="str">
        <f>Data!C45</f>
        <v>300+</v>
      </c>
      <c r="D45" s="17">
        <f>Data!E45</f>
        <v>135.44999999999999</v>
      </c>
      <c r="E45" s="18">
        <f>Data!F45</f>
        <v>125.06925207756233</v>
      </c>
      <c r="F45" s="29"/>
    </row>
    <row r="46" spans="1:6">
      <c r="A46" s="26" t="str">
        <f>Data!A46</f>
        <v>AMD RYZEN 5 4500</v>
      </c>
      <c r="B46" s="27" t="str">
        <f>Data!B46</f>
        <v>100-000000644</v>
      </c>
      <c r="C46" s="32" t="str">
        <f>Data!C46</f>
        <v>300+</v>
      </c>
      <c r="D46" s="17">
        <f>Data!E46</f>
        <v>95.55</v>
      </c>
      <c r="E46" s="18">
        <f>Data!F46</f>
        <v>88.227146814404435</v>
      </c>
      <c r="F46" s="29"/>
    </row>
    <row r="47" spans="1:6">
      <c r="A47" s="26" t="str">
        <f>Data!A47</f>
        <v>AMD RYZEN 5 4500</v>
      </c>
      <c r="B47" s="27" t="str">
        <f>Data!B47</f>
        <v>100-100000644MPK</v>
      </c>
      <c r="C47" s="32" t="str">
        <f>Data!C47</f>
        <v>300+</v>
      </c>
      <c r="D47" s="17">
        <f>Data!E47</f>
        <v>93.45</v>
      </c>
      <c r="E47" s="18">
        <f>Data!F47</f>
        <v>86.288088642659289</v>
      </c>
      <c r="F47" s="29"/>
    </row>
    <row r="48" spans="1:6">
      <c r="A48" s="26" t="str">
        <f>Data!A48</f>
        <v>AMD RYZEN 3 4100</v>
      </c>
      <c r="B48" s="27" t="str">
        <f>Data!B48</f>
        <v>100-000000510</v>
      </c>
      <c r="C48" s="32" t="str">
        <f>Data!C48</f>
        <v>300+</v>
      </c>
      <c r="D48" s="17">
        <f>Data!E48</f>
        <v>76.650000000000006</v>
      </c>
      <c r="E48" s="18">
        <f>Data!F48</f>
        <v>70.77562326869807</v>
      </c>
      <c r="F48" s="29"/>
    </row>
    <row r="49" spans="1:6">
      <c r="A49" s="26" t="str">
        <f>Data!A49</f>
        <v>AMD RYZEN 3 4100</v>
      </c>
      <c r="B49" s="27" t="str">
        <f>Data!B49</f>
        <v>100-100000510MPK</v>
      </c>
      <c r="C49" s="32" t="str">
        <f>Data!C49</f>
        <v>300+</v>
      </c>
      <c r="D49" s="17">
        <f>Data!E49</f>
        <v>73.5</v>
      </c>
      <c r="E49" s="18">
        <f>Data!F49</f>
        <v>67.86703601108033</v>
      </c>
      <c r="F49" s="29"/>
    </row>
    <row r="50" spans="1:6">
      <c r="A50" s="26" t="str">
        <f>Data!A50</f>
        <v>AMD RYZEN 5 3600</v>
      </c>
      <c r="B50" s="27" t="str">
        <f>Data!B50</f>
        <v>100-000000031</v>
      </c>
      <c r="C50" s="32" t="str">
        <f>Data!C50</f>
        <v>300+</v>
      </c>
      <c r="D50" s="17">
        <f>Data!E50</f>
        <v>100.8</v>
      </c>
      <c r="E50" s="18">
        <f>Data!F50</f>
        <v>93.07479224376732</v>
      </c>
      <c r="F50" s="29"/>
    </row>
    <row r="51" spans="1:6" ht="15.75" thickBot="1">
      <c r="A51" s="26" t="str">
        <f>Data!A51</f>
        <v>AMD RYZEN 5 3600</v>
      </c>
      <c r="B51" s="27" t="str">
        <f>Data!B51</f>
        <v>100-100000031MPK</v>
      </c>
      <c r="C51" s="32" t="str">
        <f>Data!C51</f>
        <v>300+</v>
      </c>
      <c r="D51" s="17">
        <f>Data!E51</f>
        <v>98.7</v>
      </c>
      <c r="E51" s="18">
        <f>Data!F51</f>
        <v>91.13573407202216</v>
      </c>
      <c r="F51" s="29"/>
    </row>
    <row r="52" spans="1:6" ht="15.75" thickBot="1">
      <c r="A52" s="33" t="str">
        <f>Data!A52</f>
        <v>INTEL CPU - Leadtime: 2-3 days</v>
      </c>
      <c r="B52" s="33"/>
      <c r="C52" s="34"/>
      <c r="D52" s="34"/>
      <c r="E52" s="34"/>
    </row>
    <row r="53" spans="1:6">
      <c r="A53" s="11" t="str">
        <f>Data!A53</f>
        <v>Box</v>
      </c>
      <c r="B53" s="12"/>
      <c r="C53" s="13"/>
      <c r="D53" s="13"/>
      <c r="E53" s="13"/>
    </row>
    <row r="54" spans="1:6">
      <c r="A54" s="14" t="str">
        <f>Data!A54</f>
        <v>Intel Core i3-10100F</v>
      </c>
      <c r="B54" s="15" t="str">
        <f>Data!B54</f>
        <v>BX8070110100F</v>
      </c>
      <c r="C54" s="16">
        <f>Data!C54</f>
        <v>100</v>
      </c>
      <c r="D54" s="17">
        <f>Data!E54</f>
        <v>56.835999999999999</v>
      </c>
      <c r="E54" s="18">
        <f>Data!F54</f>
        <v>52</v>
      </c>
      <c r="F54" s="19"/>
    </row>
    <row r="55" spans="1:6">
      <c r="A55" s="14" t="str">
        <f>Data!A55</f>
        <v>Intel Core i3 10105</v>
      </c>
      <c r="B55" s="15" t="str">
        <f>Data!B55</f>
        <v>BX8070110105</v>
      </c>
      <c r="C55" s="16" t="str">
        <f>Data!C55</f>
        <v>300</v>
      </c>
      <c r="D55" s="17">
        <f>Data!E55</f>
        <v>102.57804999999999</v>
      </c>
      <c r="E55" s="18">
        <f>Data!F55</f>
        <v>93.85</v>
      </c>
      <c r="F55" s="19"/>
    </row>
    <row r="56" spans="1:6">
      <c r="A56" s="14" t="str">
        <f>Data!A56</f>
        <v>Intel Core i3 10105F</v>
      </c>
      <c r="B56" s="15" t="str">
        <f>Data!B56</f>
        <v>BX8070110105F</v>
      </c>
      <c r="C56" s="16" t="str">
        <f>Data!C56</f>
        <v>250</v>
      </c>
      <c r="D56" s="17">
        <f>Data!E56</f>
        <v>65.503489999999999</v>
      </c>
      <c r="E56" s="18">
        <f>Data!F56</f>
        <v>59.93</v>
      </c>
      <c r="F56" s="19"/>
    </row>
    <row r="57" spans="1:6">
      <c r="A57" s="14" t="str">
        <f>Data!A57</f>
        <v>Intel Core i5-10400</v>
      </c>
      <c r="B57" s="15" t="str">
        <f>Data!B57</f>
        <v>BX8070110400</v>
      </c>
      <c r="C57" s="16">
        <f>Data!C57</f>
        <v>100</v>
      </c>
      <c r="D57" s="17">
        <f>Data!E57</f>
        <v>114.765</v>
      </c>
      <c r="E57" s="18">
        <f>Data!F57</f>
        <v>105</v>
      </c>
      <c r="F57" s="19"/>
    </row>
    <row r="58" spans="1:6">
      <c r="A58" s="14" t="str">
        <f>Data!A58</f>
        <v>Intel Core i5-10400F</v>
      </c>
      <c r="B58" s="15" t="str">
        <f>Data!B58</f>
        <v>BX8070110400F</v>
      </c>
      <c r="C58" s="16">
        <f>Data!C58</f>
        <v>100</v>
      </c>
      <c r="D58" s="17">
        <f>Data!E58</f>
        <v>97.277000000000001</v>
      </c>
      <c r="E58" s="18">
        <f>Data!F58</f>
        <v>89</v>
      </c>
      <c r="F58" s="19"/>
    </row>
    <row r="59" spans="1:6">
      <c r="A59" s="14" t="str">
        <f>Data!A59</f>
        <v xml:space="preserve">Intel Core i5-10500 </v>
      </c>
      <c r="B59" s="15" t="str">
        <f>Data!B59</f>
        <v>BX8070110500</v>
      </c>
      <c r="C59" s="16">
        <f>Data!C59</f>
        <v>15</v>
      </c>
      <c r="D59" s="17">
        <f>Data!E59</f>
        <v>192.53194999999999</v>
      </c>
      <c r="E59" s="18">
        <f>Data!F59</f>
        <v>176.15</v>
      </c>
      <c r="F59" s="19"/>
    </row>
    <row r="60" spans="1:6">
      <c r="A60" s="14" t="str">
        <f>Data!A60</f>
        <v>Intel Core i5-11400F</v>
      </c>
      <c r="B60" s="15" t="str">
        <f>Data!B60</f>
        <v>BX8070811400F</v>
      </c>
      <c r="C60" s="16">
        <f>Data!C60</f>
        <v>100</v>
      </c>
      <c r="D60" s="17">
        <f>Data!E60</f>
        <v>115.858</v>
      </c>
      <c r="E60" s="18">
        <f>Data!F60</f>
        <v>106</v>
      </c>
      <c r="F60" s="19"/>
    </row>
    <row r="61" spans="1:6">
      <c r="A61" s="14" t="str">
        <f>Data!A61</f>
        <v>Intel Core i5-11400</v>
      </c>
      <c r="B61" s="15" t="str">
        <f>Data!B61</f>
        <v>BX8070811400</v>
      </c>
      <c r="C61" s="16" t="str">
        <f>Data!C61</f>
        <v>500</v>
      </c>
      <c r="D61" s="17">
        <f>Data!E61</f>
        <v>146.18875</v>
      </c>
      <c r="E61" s="18">
        <f>Data!F61</f>
        <v>133.75</v>
      </c>
    </row>
    <row r="62" spans="1:6" ht="15.75" thickBot="1">
      <c r="A62" s="26"/>
      <c r="B62" s="27"/>
      <c r="C62" s="32"/>
      <c r="D62" s="28"/>
      <c r="E62" s="17"/>
      <c r="F62" s="29"/>
    </row>
    <row r="63" spans="1:6" ht="15.75" thickBot="1">
      <c r="A63" s="33" t="str">
        <f>Data!A63</f>
        <v>SSD/HDD - Leadtime: 2 days</v>
      </c>
      <c r="B63" s="33"/>
      <c r="C63" s="34"/>
      <c r="D63" s="34"/>
      <c r="E63" s="33"/>
      <c r="F63" s="29"/>
    </row>
    <row r="64" spans="1:6">
      <c r="A64" s="30" t="str">
        <f>Data!A64</f>
        <v>WD Black 1TB SN850 M.2 2280 NVMe SSD with HEATSINK</v>
      </c>
      <c r="B64" s="30" t="str">
        <f>Data!B64</f>
        <v>WDS100T1XHE</v>
      </c>
      <c r="C64" s="35">
        <f>Data!C64</f>
        <v>400</v>
      </c>
      <c r="D64" s="17">
        <f>Data!E64</f>
        <v>112.57899999999999</v>
      </c>
      <c r="E64" s="18">
        <f>Data!F64</f>
        <v>103</v>
      </c>
      <c r="F64" s="29"/>
    </row>
    <row r="65" spans="1:6">
      <c r="A65" s="30" t="str">
        <f>Data!A65</f>
        <v>WD Black 1TB SN770 M.2 2280 NVMe SSD</v>
      </c>
      <c r="B65" s="30" t="str">
        <f>Data!B65</f>
        <v>WDS100T3X0E</v>
      </c>
      <c r="C65" s="35">
        <f>Data!C65</f>
        <v>0</v>
      </c>
      <c r="D65" s="17">
        <f>Data!E65</f>
        <v>81.701750000000004</v>
      </c>
      <c r="E65" s="18">
        <f>Data!F65</f>
        <v>74.75</v>
      </c>
      <c r="F65" s="29"/>
    </row>
    <row r="66" spans="1:6">
      <c r="A66" s="30" t="str">
        <f>Data!A66</f>
        <v>WD Black SSD 2TB SN850X NVMe M.2 2280</v>
      </c>
      <c r="B66" s="30" t="str">
        <f>Data!B66</f>
        <v>WDS200T2X0E</v>
      </c>
      <c r="C66" s="35">
        <f>Data!C66</f>
        <v>300</v>
      </c>
      <c r="D66" s="17">
        <f>Data!E66</f>
        <v>180.345</v>
      </c>
      <c r="E66" s="18">
        <f>Data!F66</f>
        <v>165</v>
      </c>
      <c r="F66" s="29"/>
    </row>
    <row r="67" spans="1:6">
      <c r="A67" s="30" t="str">
        <f>Data!A67</f>
        <v>WD Blue SSD 2TB SN570 NVMe M.2 PCIe</v>
      </c>
      <c r="B67" s="30" t="str">
        <f>Data!B67</f>
        <v>WDS200T3B0C</v>
      </c>
      <c r="C67" s="35">
        <f>Data!C67</f>
        <v>200</v>
      </c>
      <c r="D67" s="17">
        <f>Data!E67</f>
        <v>132.25299999999999</v>
      </c>
      <c r="E67" s="18">
        <f>Data!F67</f>
        <v>121</v>
      </c>
      <c r="F67" s="29"/>
    </row>
    <row r="68" spans="1:6">
      <c r="A68" s="30" t="str">
        <f>Data!A68</f>
        <v xml:space="preserve"> WD Blue 4TB 3D NAND Internal SSD - SATA III </v>
      </c>
      <c r="B68" s="30" t="str">
        <f>Data!B68</f>
        <v>WDS400T2B0A</v>
      </c>
      <c r="C68" s="35">
        <f>Data!C68</f>
        <v>4</v>
      </c>
      <c r="D68" s="17">
        <f>Data!E68</f>
        <v>313.54890999999998</v>
      </c>
      <c r="E68" s="18">
        <f>Data!F68</f>
        <v>286.87</v>
      </c>
      <c r="F68" s="29"/>
    </row>
    <row r="69" spans="1:6">
      <c r="A69" s="30" t="str">
        <f>Data!A69</f>
        <v>WD Blue SA510 SATA SSD 2.5”/7mm Cased</v>
      </c>
      <c r="B69" s="30" t="str">
        <f>Data!B69</f>
        <v>WDS500G3B0A</v>
      </c>
      <c r="C69" s="35" t="str">
        <f>Data!C69</f>
        <v>1000+</v>
      </c>
      <c r="D69" s="17">
        <f>Data!E69</f>
        <v>39.950000000000003</v>
      </c>
      <c r="E69" s="18">
        <f>Data!F69</f>
        <v>36.888273314866119</v>
      </c>
    </row>
    <row r="70" spans="1:6">
      <c r="A70" s="30" t="str">
        <f>Data!A70</f>
        <v>WD 1TB Blue SN570 NVMe SSD PCIE GEN3</v>
      </c>
      <c r="B70" s="30" t="str">
        <f>Data!B70</f>
        <v>WDS100T3B0C</v>
      </c>
      <c r="C70" s="35" t="str">
        <f>Data!C70</f>
        <v>1000+</v>
      </c>
      <c r="D70" s="17">
        <f>Data!E70</f>
        <v>65.709999999999994</v>
      </c>
      <c r="E70" s="18">
        <f>Data!F70</f>
        <v>60.674053554939981</v>
      </c>
    </row>
    <row r="71" spans="1:6">
      <c r="A71" s="30" t="str">
        <f>Data!A71</f>
        <v>WD 1TB Blue SSD 7mm SATA</v>
      </c>
      <c r="B71" s="30" t="str">
        <f>Data!B71</f>
        <v>WDS100T3B0A</v>
      </c>
      <c r="C71" s="35" t="str">
        <f>Data!C71</f>
        <v>1000+</v>
      </c>
      <c r="D71" s="17">
        <f>Data!E71</f>
        <v>65.709999999999994</v>
      </c>
      <c r="E71" s="18">
        <f>Data!F71</f>
        <v>60.674053554939981</v>
      </c>
    </row>
    <row r="72" spans="1:6">
      <c r="A72" s="30" t="str">
        <f>Data!A72</f>
        <v>WD 500GB Blue SN570 NVMe SSD PCIE GEN3</v>
      </c>
      <c r="B72" s="30" t="str">
        <f>Data!B72</f>
        <v>WDS500G3B0C</v>
      </c>
      <c r="C72" s="35" t="str">
        <f>Data!C72</f>
        <v>1000+</v>
      </c>
      <c r="D72" s="17">
        <f>Data!E72</f>
        <v>39.15</v>
      </c>
      <c r="E72" s="18">
        <f>Data!F72</f>
        <v>36.149584487534625</v>
      </c>
    </row>
    <row r="73" spans="1:6">
      <c r="A73" s="30" t="str">
        <f>Data!A73</f>
        <v>WD Green 2.5 1TB SATA3</v>
      </c>
      <c r="B73" s="30" t="str">
        <f>Data!B73</f>
        <v>WDS100T3G0A</v>
      </c>
      <c r="C73" s="35" t="str">
        <f>Data!C73</f>
        <v>500+</v>
      </c>
      <c r="D73" s="17">
        <f>Data!E73</f>
        <v>62.45</v>
      </c>
      <c r="E73" s="18">
        <f>Data!F73</f>
        <v>57.663896583564181</v>
      </c>
    </row>
    <row r="74" spans="1:6">
      <c r="A74" s="30" t="str">
        <f>Data!A74</f>
        <v>WD 240GB Green SSD 7mm SATA</v>
      </c>
      <c r="B74" s="30" t="str">
        <f>Data!B74</f>
        <v>WDS240G3G0A</v>
      </c>
      <c r="C74" s="35" t="str">
        <f>Data!C74</f>
        <v>1000+</v>
      </c>
      <c r="D74" s="17">
        <f>Data!E74</f>
        <v>18.68</v>
      </c>
      <c r="E74" s="18">
        <f>Data!F74</f>
        <v>17.248384118190213</v>
      </c>
    </row>
    <row r="75" spans="1:6">
      <c r="A75" s="51" t="str">
        <f>Data!A75</f>
        <v>WD 480GB Green SSD 7mm SATA</v>
      </c>
      <c r="B75" s="51" t="str">
        <f>Data!B75</f>
        <v>WDS480G3G0A</v>
      </c>
      <c r="C75" s="52" t="str">
        <f>Data!C75</f>
        <v>1000+</v>
      </c>
      <c r="D75" s="71">
        <f>Data!E75</f>
        <v>29.75</v>
      </c>
      <c r="E75" s="72">
        <f>Data!F75</f>
        <v>27.46999076638966</v>
      </c>
    </row>
    <row r="76" spans="1:6">
      <c r="A76" s="53" t="str">
        <f>Data!A76</f>
        <v>SSD SAMSUNG 870 EVO  250GB</v>
      </c>
      <c r="B76" s="53" t="str">
        <f>Data!B76</f>
        <v>MZ-77E250B/EU</v>
      </c>
      <c r="C76" s="54">
        <f>Data!C76</f>
        <v>350</v>
      </c>
      <c r="D76" s="68">
        <f>Data!E76</f>
        <v>30.931899999999999</v>
      </c>
      <c r="E76" s="36">
        <f>Data!F76</f>
        <v>28.3</v>
      </c>
    </row>
    <row r="77" spans="1:6">
      <c r="A77" s="30" t="str">
        <f>Data!A77</f>
        <v>SSD SAMSUNG 870 EVO  500GB</v>
      </c>
      <c r="B77" s="30" t="str">
        <f>Data!B77</f>
        <v>MZ-77E500B/EU</v>
      </c>
      <c r="C77" s="35">
        <f>Data!C77</f>
        <v>1500</v>
      </c>
      <c r="D77" s="17">
        <f>Data!E77</f>
        <v>50.8245</v>
      </c>
      <c r="E77" s="18">
        <f>Data!F77</f>
        <v>46.5</v>
      </c>
      <c r="F77" s="29"/>
    </row>
    <row r="78" spans="1:6">
      <c r="A78" s="30" t="str">
        <f>Data!A78</f>
        <v>SSD SAMSUNG 870 EVO  1TB</v>
      </c>
      <c r="B78" s="30" t="str">
        <f>Data!B78</f>
        <v>MZ-77E1T0B/EU</v>
      </c>
      <c r="C78" s="35">
        <f>Data!C78</f>
        <v>500</v>
      </c>
      <c r="D78" s="17">
        <f>Data!E78</f>
        <v>88.533000000000001</v>
      </c>
      <c r="E78" s="18">
        <f>Data!F78</f>
        <v>81</v>
      </c>
      <c r="F78" s="29"/>
    </row>
    <row r="79" spans="1:6">
      <c r="A79" s="30" t="str">
        <f>Data!A79</f>
        <v>SSD SAMSUNG 870 EVO  2TB</v>
      </c>
      <c r="B79" s="30" t="str">
        <f>Data!B79</f>
        <v>MZ-77E2T0B/EU</v>
      </c>
      <c r="C79" s="35">
        <f>Data!C79</f>
        <v>180</v>
      </c>
      <c r="D79" s="17">
        <f>Data!E79</f>
        <v>165.04300000000001</v>
      </c>
      <c r="E79" s="18">
        <f>Data!F79</f>
        <v>151</v>
      </c>
      <c r="F79" s="29"/>
    </row>
    <row r="80" spans="1:6">
      <c r="A80" s="30" t="str">
        <f>Data!A80</f>
        <v>SSD SAMSUNG 870 QVO  1TB</v>
      </c>
      <c r="B80" s="30" t="str">
        <f>Data!B80</f>
        <v>MZ-77Q1T0BW</v>
      </c>
      <c r="C80" s="35">
        <f>Data!C80</f>
        <v>900</v>
      </c>
      <c r="D80" s="17">
        <f>Data!E80</f>
        <v>69.405500000000004</v>
      </c>
      <c r="E80" s="18">
        <f>Data!F80</f>
        <v>63.5</v>
      </c>
      <c r="F80" s="29"/>
    </row>
    <row r="81" spans="1:6">
      <c r="A81" s="30" t="str">
        <f>Data!A81</f>
        <v>SSD SAMSUNG 870 QVO  2TB</v>
      </c>
      <c r="B81" s="30" t="str">
        <f>Data!B81</f>
        <v>MZ-77Q2T0BW</v>
      </c>
      <c r="C81" s="35">
        <f>Data!C81</f>
        <v>90</v>
      </c>
      <c r="D81" s="17">
        <f>Data!E81</f>
        <v>145.369</v>
      </c>
      <c r="E81" s="18">
        <f>Data!F81</f>
        <v>133</v>
      </c>
      <c r="F81" s="29"/>
    </row>
    <row r="82" spans="1:6">
      <c r="A82" s="30" t="str">
        <f>Data!A82</f>
        <v>SSD SAMSUNG 970 EVO PLUS 250GB</v>
      </c>
      <c r="B82" s="30" t="str">
        <f>Data!B82</f>
        <v>MZ-V7S250BW</v>
      </c>
      <c r="C82" s="35">
        <f>Data!C82</f>
        <v>360</v>
      </c>
      <c r="D82" s="17">
        <f>Data!E82</f>
        <v>48.091999999999999</v>
      </c>
      <c r="E82" s="18">
        <f>Data!F82</f>
        <v>44</v>
      </c>
      <c r="F82" s="29"/>
    </row>
    <row r="83" spans="1:6">
      <c r="A83" s="30" t="str">
        <f>Data!A83</f>
        <v>SSD SAMSUNG 970 EVO PLUS 500GB</v>
      </c>
      <c r="B83" s="30" t="str">
        <f>Data!B83</f>
        <v>MZ-V7S500BW</v>
      </c>
      <c r="C83" s="35">
        <f>Data!C83</f>
        <v>550</v>
      </c>
      <c r="D83" s="17">
        <f>Data!E83</f>
        <v>66.126499999999993</v>
      </c>
      <c r="E83" s="18">
        <f>Data!F83</f>
        <v>60.5</v>
      </c>
      <c r="F83" s="29"/>
    </row>
    <row r="84" spans="1:6">
      <c r="A84" s="30" t="str">
        <f>Data!A84</f>
        <v>SSD SAMSUNG 970 EVO PLUS 1TB</v>
      </c>
      <c r="B84" s="30" t="str">
        <f>Data!B84</f>
        <v>MZ-V7S1T0BW</v>
      </c>
      <c r="C84" s="35">
        <f>Data!C84</f>
        <v>200</v>
      </c>
      <c r="D84" s="17">
        <f>Data!E84</f>
        <v>112.0325</v>
      </c>
      <c r="E84" s="18">
        <f>Data!F84</f>
        <v>102.5</v>
      </c>
      <c r="F84" s="29"/>
    </row>
    <row r="85" spans="1:6">
      <c r="A85" s="30" t="str">
        <f>Data!A85</f>
        <v>SSD SAMSUNG 970 EVO PLUS 2TB</v>
      </c>
      <c r="B85" s="30" t="str">
        <f>Data!B85</f>
        <v>MZ-V7S2T0BW</v>
      </c>
      <c r="C85" s="35">
        <f>Data!C85</f>
        <v>220</v>
      </c>
      <c r="D85" s="17">
        <f>Data!E85</f>
        <v>184.71699999999998</v>
      </c>
      <c r="E85" s="18">
        <f>Data!F85</f>
        <v>169</v>
      </c>
      <c r="F85" s="29"/>
    </row>
    <row r="86" spans="1:6">
      <c r="A86" s="30" t="str">
        <f>Data!A86</f>
        <v>SSD SAMSUNG 980 250 GB NMVE M.3</v>
      </c>
      <c r="B86" s="30" t="str">
        <f>Data!B86</f>
        <v>MZ-V8V250BW</v>
      </c>
      <c r="C86" s="35">
        <f>Data!C86</f>
        <v>900</v>
      </c>
      <c r="D86" s="17">
        <f>Data!E86</f>
        <v>39.621249999999996</v>
      </c>
      <c r="E86" s="18">
        <f>Data!F86</f>
        <v>36.25</v>
      </c>
      <c r="F86" s="29"/>
    </row>
    <row r="87" spans="1:6">
      <c r="A87" s="30" t="str">
        <f>Data!A87</f>
        <v>SSD SAMSUNG 980 500 GB NMVE M.3</v>
      </c>
      <c r="B87" s="30" t="str">
        <f>Data!B87</f>
        <v>MZ-V8V500BW</v>
      </c>
      <c r="C87" s="35">
        <f>Data!C87</f>
        <v>600</v>
      </c>
      <c r="D87" s="17">
        <f>Data!E87</f>
        <v>45.905999999999999</v>
      </c>
      <c r="E87" s="18">
        <f>Data!F87</f>
        <v>42</v>
      </c>
      <c r="F87" s="29"/>
    </row>
    <row r="88" spans="1:6">
      <c r="A88" s="30" t="str">
        <f>Data!A88</f>
        <v>SSD SAMSUNG 980 1 TB NMVE M.3</v>
      </c>
      <c r="B88" s="30" t="str">
        <f>Data!B88</f>
        <v>MZ-V8V1T0BW</v>
      </c>
      <c r="C88" s="35">
        <f>Data!C88</f>
        <v>400</v>
      </c>
      <c r="D88" s="17">
        <f>Data!E88</f>
        <v>75.198399999999992</v>
      </c>
      <c r="E88" s="18">
        <f>Data!F88</f>
        <v>68.8</v>
      </c>
      <c r="F88" s="29"/>
    </row>
    <row r="89" spans="1:6">
      <c r="A89" s="26" t="str">
        <f>Data!A89</f>
        <v>SSD SAMSUNG 980 PRO PCle 4.0 NVMe M.2 SSD 500GB</v>
      </c>
      <c r="B89" s="26" t="str">
        <f>Data!B89</f>
        <v>MZ-V8P500BW</v>
      </c>
      <c r="C89" s="32">
        <f>Data!C89</f>
        <v>700</v>
      </c>
      <c r="D89" s="17">
        <f>Data!E89</f>
        <v>79.242499999999993</v>
      </c>
      <c r="E89" s="18">
        <f>Data!F89</f>
        <v>72.5</v>
      </c>
      <c r="F89" s="29"/>
    </row>
    <row r="90" spans="1:6">
      <c r="A90" s="26" t="str">
        <f>Data!A90</f>
        <v>SSD SAMSUNG 980 PRO PCle 4.0 NVMe M.2 SSD 1 TB</v>
      </c>
      <c r="B90" s="26" t="str">
        <f>Data!B90</f>
        <v>MZ-V8P1T0BW</v>
      </c>
      <c r="C90" s="32">
        <f>Data!C90</f>
        <v>250</v>
      </c>
      <c r="D90" s="17">
        <f>Data!E90</f>
        <v>114.765</v>
      </c>
      <c r="E90" s="18">
        <f>Data!F90</f>
        <v>105</v>
      </c>
      <c r="F90" s="29"/>
    </row>
    <row r="91" spans="1:6">
      <c r="A91" s="26" t="str">
        <f>Data!A91</f>
        <v>SSD SAMSUNG 980 PRO PCle 4.0 NVMe M.2 SSD 2TB</v>
      </c>
      <c r="B91" s="26" t="str">
        <f>Data!B91</f>
        <v>MZ-V8P2T0BW</v>
      </c>
      <c r="C91" s="32">
        <f>Data!C91</f>
        <v>170</v>
      </c>
      <c r="D91" s="17">
        <f>Data!E91</f>
        <v>224.065</v>
      </c>
      <c r="E91" s="18">
        <f>Data!F91</f>
        <v>205</v>
      </c>
      <c r="F91" s="29"/>
    </row>
    <row r="92" spans="1:6">
      <c r="A92" s="26" t="str">
        <f>Data!A92</f>
        <v>SSD SAMSUNG 980 PRO Heatsink PCle 4.0 NVMe M.2 SSD 2TB</v>
      </c>
      <c r="B92" s="26" t="str">
        <f>Data!B92</f>
        <v>MZ-V8P2T0CW</v>
      </c>
      <c r="C92" s="32">
        <f>Data!C92</f>
        <v>70</v>
      </c>
      <c r="D92" s="17">
        <f>Data!E92</f>
        <v>226.251</v>
      </c>
      <c r="E92" s="18">
        <f>Data!F92</f>
        <v>207</v>
      </c>
      <c r="F92" s="29"/>
    </row>
    <row r="93" spans="1:6">
      <c r="A93" s="26" t="str">
        <f>Data!A93</f>
        <v>SSD Samsung 1TB 990 PRO Heat-Sink, PCIe 4.0, NVMe 2.0</v>
      </c>
      <c r="B93" s="26" t="str">
        <f>Data!B93</f>
        <v>MZ-V9P1T0BW</v>
      </c>
      <c r="C93" s="32">
        <f>Data!C93</f>
        <v>200</v>
      </c>
      <c r="D93" s="17">
        <f>Data!E93</f>
        <v>138.2645</v>
      </c>
      <c r="E93" s="18">
        <f>Data!F93</f>
        <v>126.5</v>
      </c>
      <c r="F93" s="29"/>
    </row>
    <row r="94" spans="1:6">
      <c r="A94" s="26" t="str">
        <f>Data!A94</f>
        <v>SSD Samsung 2TB 990 PRO Heat-Sink, PCIe 4.0, NVMe 2.0</v>
      </c>
      <c r="B94" s="26" t="str">
        <f>Data!B94</f>
        <v>MZ-V9P2T0BW</v>
      </c>
      <c r="C94" s="32">
        <f>Data!C94</f>
        <v>60</v>
      </c>
      <c r="D94" s="17">
        <f>Data!E94</f>
        <v>258.49450000000002</v>
      </c>
      <c r="E94" s="18">
        <f>Data!F94</f>
        <v>236.5</v>
      </c>
      <c r="F94" s="29"/>
    </row>
    <row r="95" spans="1:6">
      <c r="A95" s="57" t="str">
        <f>Data!A95</f>
        <v>SSD SAMSUNG T7 Portable 500GB</v>
      </c>
      <c r="B95" s="57" t="str">
        <f>Data!B95</f>
        <v>MU-PC500T/WW</v>
      </c>
      <c r="C95" s="58">
        <f>Data!C95</f>
        <v>40</v>
      </c>
      <c r="D95" s="71">
        <f>Data!E95</f>
        <v>73.067049999999995</v>
      </c>
      <c r="E95" s="72">
        <f>Data!F95</f>
        <v>66.849999999999994</v>
      </c>
      <c r="F95" s="29"/>
    </row>
    <row r="96" spans="1:6">
      <c r="A96" s="53" t="str">
        <f>Data!A96</f>
        <v xml:space="preserve">Toshiba Canvio HDD 1TB </v>
      </c>
      <c r="B96" s="53" t="str">
        <f>Data!B96</f>
        <v>HDTB410EK3AA</v>
      </c>
      <c r="C96" s="54">
        <f>Data!C96</f>
        <v>1000</v>
      </c>
      <c r="D96" s="68">
        <f>Data!E96</f>
        <v>40.681459999999994</v>
      </c>
      <c r="E96" s="36">
        <f>Data!F96</f>
        <v>37.22</v>
      </c>
      <c r="F96" s="29"/>
    </row>
    <row r="97" spans="1:10">
      <c r="A97" s="57" t="str">
        <f>Data!A97</f>
        <v xml:space="preserve">Toshiba Canvio HDD 2TB </v>
      </c>
      <c r="B97" s="57" t="str">
        <f>Data!B97</f>
        <v>HDTB420EK3AA</v>
      </c>
      <c r="C97" s="58">
        <f>Data!C97</f>
        <v>1000</v>
      </c>
      <c r="D97" s="71">
        <f>Data!E97</f>
        <v>53.830249999999999</v>
      </c>
      <c r="E97" s="72">
        <f>Data!F97</f>
        <v>49.25</v>
      </c>
      <c r="F97" s="29"/>
      <c r="H97" s="37"/>
      <c r="I97" s="38"/>
      <c r="J97" s="38"/>
    </row>
    <row r="98" spans="1:10">
      <c r="A98" s="59" t="str">
        <f>Data!A98</f>
        <v>Kingston SSD SA400S37/120G</v>
      </c>
      <c r="B98" s="59" t="str">
        <f>Data!B98</f>
        <v>SA400S37/120G</v>
      </c>
      <c r="C98" s="60" t="str">
        <f>Data!C98</f>
        <v>900</v>
      </c>
      <c r="D98" s="68">
        <f>Data!E98</f>
        <v>14.55</v>
      </c>
      <c r="E98" s="36">
        <f>Data!F98</f>
        <v>13.434903047091414</v>
      </c>
      <c r="F98" s="29"/>
      <c r="H98" s="37"/>
      <c r="I98" s="38"/>
      <c r="J98" s="38"/>
    </row>
    <row r="99" spans="1:10">
      <c r="A99" s="66" t="str">
        <f>Data!A99</f>
        <v>Kingston SSD SA400S37/240G</v>
      </c>
      <c r="B99" s="66" t="str">
        <f>Data!B99</f>
        <v>SA400S37/240G</v>
      </c>
      <c r="C99" s="67" t="str">
        <f>Data!C99</f>
        <v>1000+</v>
      </c>
      <c r="D99" s="17">
        <f>Data!E99</f>
        <v>16.399999999999999</v>
      </c>
      <c r="E99" s="18">
        <f>Data!F99</f>
        <v>15.143120960295475</v>
      </c>
      <c r="F99" s="29"/>
      <c r="H99" s="37"/>
      <c r="I99" s="38"/>
      <c r="J99" s="38"/>
    </row>
    <row r="100" spans="1:10">
      <c r="A100" s="14" t="str">
        <f>Data!A100</f>
        <v>Kingston SSD SA400S37/480G</v>
      </c>
      <c r="B100" s="14" t="str">
        <f>Data!B100</f>
        <v>SA400S37/480G</v>
      </c>
      <c r="C100" s="16" t="str">
        <f>Data!C100</f>
        <v>1000+</v>
      </c>
      <c r="D100" s="17">
        <f>Data!E100</f>
        <v>24.2</v>
      </c>
      <c r="E100" s="18">
        <f>Data!F100</f>
        <v>22.345337026777472</v>
      </c>
      <c r="F100" s="29"/>
      <c r="H100" s="37"/>
      <c r="I100" s="38"/>
      <c r="J100" s="38"/>
    </row>
    <row r="101" spans="1:10">
      <c r="A101" s="57" t="str">
        <f>Data!A101</f>
        <v>Kingston SSD SA400S37/960G</v>
      </c>
      <c r="B101" s="61" t="str">
        <f>Data!B101</f>
        <v>SA400S37/960G</v>
      </c>
      <c r="C101" s="58" t="str">
        <f>Data!C101</f>
        <v>1000+</v>
      </c>
      <c r="D101" s="17">
        <f>Data!E101</f>
        <v>50.25</v>
      </c>
      <c r="E101" s="18">
        <f>Data!F101</f>
        <v>46.398891966759003</v>
      </c>
      <c r="F101" s="29"/>
      <c r="H101" s="37"/>
      <c r="I101" s="38"/>
      <c r="J101" s="38"/>
    </row>
    <row r="102" spans="1:10">
      <c r="A102" s="69" t="str">
        <f>Data!A102</f>
        <v xml:space="preserve"> Kingston SSD SNV2S/250G</v>
      </c>
      <c r="B102" s="69" t="str">
        <f>Data!B102</f>
        <v>SNV2S/250G</v>
      </c>
      <c r="C102" s="62" t="str">
        <f>Data!C102</f>
        <v>1000+</v>
      </c>
      <c r="D102" s="17">
        <f>Data!E102</f>
        <v>21.15</v>
      </c>
      <c r="E102" s="18">
        <f>Data!F102</f>
        <v>19.529085872576175</v>
      </c>
      <c r="F102" s="29"/>
      <c r="H102" s="37"/>
      <c r="I102" s="38"/>
      <c r="J102" s="38"/>
    </row>
    <row r="103" spans="1:10">
      <c r="A103" s="69" t="str">
        <f>Data!A103</f>
        <v xml:space="preserve"> Kingston SSD SNV2S/500G</v>
      </c>
      <c r="B103" s="69" t="str">
        <f>Data!B103</f>
        <v>SNV2S/500G</v>
      </c>
      <c r="C103" s="62" t="str">
        <f>Data!C103</f>
        <v>1000+</v>
      </c>
      <c r="D103" s="17">
        <f>Data!E103</f>
        <v>28.8</v>
      </c>
      <c r="E103" s="18">
        <f>Data!F103</f>
        <v>26.59279778393352</v>
      </c>
      <c r="F103" s="29"/>
      <c r="H103" s="37"/>
      <c r="I103" s="38"/>
      <c r="J103" s="38"/>
    </row>
    <row r="104" spans="1:10">
      <c r="A104" s="69" t="str">
        <f>Data!A104</f>
        <v xml:space="preserve"> Kingston SSD SNV2S/1000G</v>
      </c>
      <c r="B104" s="69" t="str">
        <f>Data!B104</f>
        <v>SNV2S/1000G</v>
      </c>
      <c r="C104" s="62" t="str">
        <f>Data!C104</f>
        <v>1000+</v>
      </c>
      <c r="D104" s="17">
        <f>Data!E104</f>
        <v>46.45</v>
      </c>
      <c r="E104" s="18">
        <f>Data!F104</f>
        <v>42.890120036934448</v>
      </c>
      <c r="F104" s="29"/>
      <c r="H104" s="37"/>
      <c r="I104" s="38"/>
      <c r="J104" s="38"/>
    </row>
    <row r="105" spans="1:10">
      <c r="A105" s="69" t="str">
        <f>Data!A105</f>
        <v xml:space="preserve"> Kingston SSD SNV2S/2000G</v>
      </c>
      <c r="B105" s="69" t="str">
        <f>Data!B105</f>
        <v>SNV2S/2000G</v>
      </c>
      <c r="C105" s="62" t="str">
        <f>Data!C105</f>
        <v>400</v>
      </c>
      <c r="D105" s="71">
        <f>Data!E105</f>
        <v>99</v>
      </c>
      <c r="E105" s="72">
        <f>Data!F105</f>
        <v>91.412742382271475</v>
      </c>
      <c r="F105" s="29"/>
      <c r="H105" s="37"/>
      <c r="I105" s="38"/>
      <c r="J105" s="38"/>
    </row>
    <row r="106" spans="1:10">
      <c r="A106" s="53" t="str">
        <f>Data!A106</f>
        <v>Crucial BX500 240GB 3D NAND SATA 2.5-inch SSD</v>
      </c>
      <c r="B106" s="63" t="str">
        <f>Data!B106</f>
        <v>CT240BX500SSD1</v>
      </c>
      <c r="C106" s="54">
        <f>Data!C106</f>
        <v>1000</v>
      </c>
      <c r="D106" s="68">
        <f>Data!E106</f>
        <v>17.100000000000001</v>
      </c>
      <c r="E106" s="36">
        <f>Data!F106</f>
        <v>15.789473684210527</v>
      </c>
      <c r="F106" s="29"/>
      <c r="H106" s="37"/>
      <c r="I106" s="38"/>
      <c r="J106" s="38"/>
    </row>
    <row r="107" spans="1:10">
      <c r="A107" s="26" t="str">
        <f>Data!A107</f>
        <v>Crucial BX500 480GB 3D NAND SATA 2.5-inch SSD</v>
      </c>
      <c r="B107" s="27" t="str">
        <f>Data!B107</f>
        <v>CT480BX500SSD1</v>
      </c>
      <c r="C107" s="32" t="str">
        <f>Data!C107</f>
        <v>1 000+</v>
      </c>
      <c r="D107" s="17">
        <f>Data!E107</f>
        <v>25.95</v>
      </c>
      <c r="E107" s="18">
        <f>Data!F107</f>
        <v>23.961218836565099</v>
      </c>
      <c r="F107" s="29"/>
      <c r="H107" s="37"/>
      <c r="I107" s="38"/>
      <c r="J107" s="38"/>
    </row>
    <row r="108" spans="1:10">
      <c r="A108" s="26" t="str">
        <f>Data!A108</f>
        <v>Crucial BX500 500GB 3D NAND SATA 2.5-inch SSD</v>
      </c>
      <c r="B108" s="27" t="str">
        <f>Data!B108</f>
        <v>CT500BX500SSD1</v>
      </c>
      <c r="C108" s="32" t="str">
        <f>Data!C108</f>
        <v>3 000+</v>
      </c>
      <c r="D108" s="17">
        <f>Data!E108</f>
        <v>25.99</v>
      </c>
      <c r="E108" s="18">
        <f>Data!F108</f>
        <v>23.998153277931671</v>
      </c>
      <c r="F108" s="29"/>
      <c r="G108" s="38"/>
      <c r="H108" s="37"/>
      <c r="I108" s="38"/>
      <c r="J108" s="38"/>
    </row>
    <row r="109" spans="1:10">
      <c r="A109" s="26" t="str">
        <f>Data!A109</f>
        <v>Crucial MX500 250GB SATA 2.5” 7mm (with 9.5mm adapter) SSD</v>
      </c>
      <c r="B109" s="27" t="str">
        <f>Data!B109</f>
        <v>CT250MX500SSD1</v>
      </c>
      <c r="C109" s="32" t="str">
        <f>Data!C109</f>
        <v>500+</v>
      </c>
      <c r="D109" s="17">
        <f>Data!E109</f>
        <v>27.6</v>
      </c>
      <c r="E109" s="18">
        <f>Data!F109</f>
        <v>25.48476454293629</v>
      </c>
      <c r="F109" s="29"/>
      <c r="G109" s="38"/>
      <c r="H109" s="37"/>
      <c r="I109" s="38"/>
      <c r="J109" s="38"/>
    </row>
    <row r="110" spans="1:10">
      <c r="A110" s="26" t="str">
        <f>Data!A110</f>
        <v>Crucial MX500 500GB SATA 2.5” 7mm (with 9.5mm adapter) SSD</v>
      </c>
      <c r="B110" s="27" t="str">
        <f>Data!B110</f>
        <v>CT500MX500SSD1</v>
      </c>
      <c r="C110" s="32" t="str">
        <f>Data!C110</f>
        <v>1 000+</v>
      </c>
      <c r="D110" s="17">
        <f>Data!E110</f>
        <v>36.049999999999997</v>
      </c>
      <c r="E110" s="18">
        <f>Data!F110</f>
        <v>33.287165281625114</v>
      </c>
      <c r="F110" s="29"/>
      <c r="G110" s="38"/>
      <c r="H110" s="37"/>
      <c r="I110" s="38"/>
      <c r="J110" s="38"/>
    </row>
    <row r="111" spans="1:10">
      <c r="A111" s="26" t="str">
        <f>Data!A111</f>
        <v>Crucial MX500 1000GB SATA 2.5” 7mm (with 9.5mm adapter) SSD</v>
      </c>
      <c r="B111" s="27" t="str">
        <f>Data!B111</f>
        <v>CT1000MX500SSD1</v>
      </c>
      <c r="C111" s="32" t="str">
        <f>Data!C111</f>
        <v>500+</v>
      </c>
      <c r="D111" s="17">
        <f>Data!E111</f>
        <v>65.150000000000006</v>
      </c>
      <c r="E111" s="18">
        <f>Data!F111</f>
        <v>60.156971375807949</v>
      </c>
      <c r="F111" s="29"/>
      <c r="G111" s="38"/>
      <c r="H111" s="37"/>
      <c r="I111" s="38"/>
      <c r="J111" s="38"/>
    </row>
    <row r="112" spans="1:10">
      <c r="A112" s="26" t="str">
        <f>Data!A112</f>
        <v>Crucial P2 M.2 1000 GB PCI Express 3.0 NVMe SSD</v>
      </c>
      <c r="B112" s="27" t="str">
        <f>Data!B112</f>
        <v>CT1000P2SSD8</v>
      </c>
      <c r="C112" s="32" t="str">
        <f>Data!C112</f>
        <v>300+</v>
      </c>
      <c r="D112" s="17">
        <f>Data!E112</f>
        <v>51.95</v>
      </c>
      <c r="E112" s="18">
        <f>Data!F112</f>
        <v>47.968605724838419</v>
      </c>
      <c r="F112" s="29"/>
      <c r="G112" s="38"/>
      <c r="H112" s="37"/>
      <c r="I112" s="38"/>
      <c r="J112" s="38"/>
    </row>
    <row r="113" spans="1:10">
      <c r="A113" s="26" t="str">
        <f>Data!A113</f>
        <v>Crucial P3 1000GB 3D NAND NVMe™ PCIe® M.2 SSD</v>
      </c>
      <c r="B113" s="27" t="str">
        <f>Data!B113</f>
        <v>CT1000P3SSD8</v>
      </c>
      <c r="C113" s="32">
        <f>Data!C113</f>
        <v>400</v>
      </c>
      <c r="D113" s="17">
        <f>Data!E113</f>
        <v>55.25</v>
      </c>
      <c r="E113" s="18">
        <f>Data!F113</f>
        <v>51.015697137580794</v>
      </c>
      <c r="F113" s="29"/>
      <c r="G113" s="38"/>
      <c r="H113" s="37"/>
      <c r="J113" s="38"/>
    </row>
    <row r="114" spans="1:10">
      <c r="A114" s="26" t="str">
        <f>Data!A114</f>
        <v>Crucial P3 2000GB 3D NAND NVMe™ PCIe® M.2 SSD</v>
      </c>
      <c r="B114" s="27" t="str">
        <f>Data!B114</f>
        <v>CT2000P3SSD8</v>
      </c>
      <c r="C114" s="32">
        <f>Data!C114</f>
        <v>300</v>
      </c>
      <c r="D114" s="17">
        <f>Data!E114</f>
        <v>131.55000000000001</v>
      </c>
      <c r="E114" s="18">
        <f>Data!F114</f>
        <v>121.46814404432135</v>
      </c>
      <c r="F114" s="29"/>
      <c r="G114" s="38"/>
      <c r="H114" s="37"/>
      <c r="J114" s="38"/>
    </row>
    <row r="115" spans="1:10">
      <c r="A115" s="26" t="str">
        <f>Data!A115</f>
        <v xml:space="preserve">Crucial  1TB X6 SSD9 EXTERNAL SSD </v>
      </c>
      <c r="B115" s="27" t="str">
        <f>Data!B115</f>
        <v xml:space="preserve">CT1000X6SSD9 </v>
      </c>
      <c r="C115" s="32" t="str">
        <f>Data!C115</f>
        <v>200+</v>
      </c>
      <c r="D115" s="17">
        <f>Data!E115</f>
        <v>78.75</v>
      </c>
      <c r="E115" s="18">
        <f>Data!F115</f>
        <v>72.714681440443215</v>
      </c>
      <c r="F115" s="29"/>
      <c r="G115" s="38"/>
      <c r="H115" s="37"/>
      <c r="J115" s="38"/>
    </row>
    <row r="116" spans="1:10">
      <c r="A116" s="26" t="str">
        <f>Data!A116</f>
        <v>Crucial 1TB BX 3D NAND SATA 2.5  inch SSD</v>
      </c>
      <c r="B116" s="27" t="str">
        <f>Data!B116</f>
        <v xml:space="preserve">CT1000BX500SSD1	</v>
      </c>
      <c r="C116" s="32" t="str">
        <f>Data!C116</f>
        <v>200+</v>
      </c>
      <c r="D116" s="17">
        <f>Data!E116</f>
        <v>52.1</v>
      </c>
      <c r="E116" s="18">
        <f>Data!F116</f>
        <v>48.107109879963069</v>
      </c>
      <c r="F116" s="29"/>
      <c r="G116" s="38"/>
      <c r="H116" s="37"/>
      <c r="J116" s="38"/>
    </row>
    <row r="117" spans="1:10">
      <c r="A117" s="26" t="str">
        <f>Data!A117</f>
        <v>Crucial 2TB BX 3D NAND SATA 2.5  inch SSD</v>
      </c>
      <c r="B117" s="27" t="str">
        <f>Data!B117</f>
        <v xml:space="preserve">CT2000BX500SSD1	</v>
      </c>
      <c r="C117" s="32" t="str">
        <f>Data!C117</f>
        <v>200+</v>
      </c>
      <c r="D117" s="17">
        <f>Data!E117</f>
        <v>118.35</v>
      </c>
      <c r="E117" s="18">
        <f>Data!F117</f>
        <v>109.2797783933518</v>
      </c>
      <c r="F117" s="29"/>
      <c r="G117" s="38"/>
      <c r="H117" s="37"/>
      <c r="J117" s="38"/>
    </row>
    <row r="118" spans="1:10">
      <c r="A118" s="26" t="str">
        <f>Data!A118</f>
        <v>Crucial MX500 2.5 inch 2TB SATA3 SSD</v>
      </c>
      <c r="B118" s="27" t="str">
        <f>Data!B118</f>
        <v>CT2000MX500SSD1</v>
      </c>
      <c r="C118" s="32" t="str">
        <f>Data!C118</f>
        <v>200+</v>
      </c>
      <c r="D118" s="17">
        <f>Data!E118</f>
        <v>123.75</v>
      </c>
      <c r="E118" s="18">
        <f>Data!F118</f>
        <v>114.26592797783934</v>
      </c>
      <c r="F118" s="29"/>
      <c r="G118" s="38"/>
      <c r="H118" s="37"/>
      <c r="J118" s="38"/>
    </row>
    <row r="119" spans="1:10">
      <c r="A119" s="26" t="str">
        <f>Data!A119</f>
        <v>Crucial MX500 500GB SATA 2.5” 7mm (with 9.5mm adapter) SSD</v>
      </c>
      <c r="B119" s="27" t="str">
        <f>Data!B119</f>
        <v>CT4000MX500SSD1</v>
      </c>
      <c r="C119" s="32" t="str">
        <f>Data!C119</f>
        <v>200+</v>
      </c>
      <c r="D119" s="17">
        <f>Data!E119</f>
        <v>249.95</v>
      </c>
      <c r="E119" s="18">
        <f>Data!F119</f>
        <v>230.79409048938135</v>
      </c>
      <c r="F119" s="29"/>
      <c r="G119" s="38"/>
      <c r="H119" s="37"/>
      <c r="J119" s="38"/>
    </row>
    <row r="120" spans="1:10">
      <c r="A120" s="26" t="str">
        <f>Data!A120</f>
        <v>Crucial P3 500GB 3D NAND PCIE NVME</v>
      </c>
      <c r="B120" s="27" t="str">
        <f>Data!B120</f>
        <v>CT500P3SSD8</v>
      </c>
      <c r="C120" s="32" t="str">
        <f>Data!C120</f>
        <v>200+</v>
      </c>
      <c r="D120" s="17">
        <f>Data!E120</f>
        <v>32.75</v>
      </c>
      <c r="E120" s="18">
        <f>Data!F120</f>
        <v>30.240073868882735</v>
      </c>
      <c r="F120" s="29"/>
      <c r="G120" s="38"/>
      <c r="H120" s="37"/>
      <c r="J120" s="38"/>
    </row>
    <row r="121" spans="1:10">
      <c r="A121" s="26" t="str">
        <f>Data!A121</f>
        <v>Crucial P3 500GB 3D NAND NVMe™ PCIe® M.2 SSD</v>
      </c>
      <c r="B121" s="47" t="str">
        <f>Data!B121</f>
        <v xml:space="preserve">CT500P3PSSD8 </v>
      </c>
      <c r="C121" s="32">
        <f>Data!C121</f>
        <v>100</v>
      </c>
      <c r="D121" s="17">
        <f>Data!E121</f>
        <v>40.25</v>
      </c>
      <c r="E121" s="18">
        <f>Data!F121</f>
        <v>37.165281625115419</v>
      </c>
      <c r="F121" s="29"/>
      <c r="G121" s="38"/>
      <c r="H121" s="37"/>
      <c r="J121" s="38"/>
    </row>
    <row r="122" spans="1:10">
      <c r="A122" s="26" t="str">
        <f>Data!A122</f>
        <v>Crucial P5 Plus 500GB 3D M.2 NVMe™ Gen4 x4 SSD</v>
      </c>
      <c r="B122" s="47" t="str">
        <f>Data!B122</f>
        <v>CT500P5PSSD8</v>
      </c>
      <c r="C122" s="32" t="str">
        <f>Data!C122</f>
        <v>500+</v>
      </c>
      <c r="D122" s="17">
        <f>Data!E122</f>
        <v>60.95</v>
      </c>
      <c r="E122" s="18">
        <f>Data!F122</f>
        <v>56.278855032317644</v>
      </c>
      <c r="F122" s="29"/>
      <c r="G122" s="38"/>
      <c r="H122" s="37"/>
      <c r="J122" s="38"/>
    </row>
    <row r="123" spans="1:10">
      <c r="A123" s="26" t="str">
        <f>Data!A123</f>
        <v>Crucial P3 Plus 2000GB 3D NAND NVMe™ PCIe® M.2 SSD</v>
      </c>
      <c r="B123" s="27" t="str">
        <f>Data!B123</f>
        <v>CT2000P3PSSD8</v>
      </c>
      <c r="C123" s="32" t="str">
        <f>Data!C123</f>
        <v>200+</v>
      </c>
      <c r="D123" s="17">
        <f>Data!E123</f>
        <v>124.25</v>
      </c>
      <c r="E123" s="18">
        <f>Data!F123</f>
        <v>114.72760849492151</v>
      </c>
      <c r="F123" s="29"/>
      <c r="G123" s="38"/>
      <c r="H123" s="37"/>
      <c r="J123" s="38"/>
    </row>
    <row r="124" spans="1:10">
      <c r="A124" s="26" t="str">
        <f>Data!A124</f>
        <v>Crucial P5 Plus 1000GB 3D M.2 NVMe™ Gen4 x4 SSD</v>
      </c>
      <c r="B124" s="27" t="str">
        <f>Data!B124</f>
        <v>CT1000P5PSSD8</v>
      </c>
      <c r="C124" s="32" t="str">
        <f>Data!C124</f>
        <v>200+</v>
      </c>
      <c r="D124" s="17">
        <f>Data!E124</f>
        <v>86.85</v>
      </c>
      <c r="E124" s="18">
        <f>Data!F124</f>
        <v>80.19390581717451</v>
      </c>
      <c r="F124" s="29"/>
      <c r="G124" s="38"/>
      <c r="H124" s="37"/>
      <c r="J124" s="38"/>
    </row>
    <row r="125" spans="1:10">
      <c r="A125" s="26" t="str">
        <f>Data!A125</f>
        <v>Corsair SSD DDR4, 3600MHz 16GB 2 x 8GB DIMM, Unbuffered, 16-19-19-36, XMP 2.0 Vengeance LPX Black, 1.35V</v>
      </c>
      <c r="B125" s="27" t="str">
        <f>Data!B125</f>
        <v>CMK16GX4M2D3600C16</v>
      </c>
      <c r="C125" s="32" t="str">
        <f>Data!C125</f>
        <v>200+</v>
      </c>
      <c r="D125" s="17">
        <f>Data!E125</f>
        <v>53.85</v>
      </c>
      <c r="E125" s="18">
        <f>Data!F125</f>
        <v>49.722991689750693</v>
      </c>
      <c r="F125" s="29"/>
      <c r="G125" s="38"/>
      <c r="H125" s="37"/>
      <c r="J125" s="38"/>
    </row>
    <row r="126" spans="1:10">
      <c r="A126" s="26" t="str">
        <f>Data!A126</f>
        <v>Samsung SSD PM983 960GB Data Center SSD, 2.5" 7mm, PCIe Gen3 x4</v>
      </c>
      <c r="B126" s="27" t="str">
        <f>Data!B126</f>
        <v>MZQLB960HAJR-00007</v>
      </c>
      <c r="C126" s="32">
        <f>Data!C126</f>
        <v>40</v>
      </c>
      <c r="D126" s="17">
        <f>Data!E126</f>
        <v>152.25</v>
      </c>
      <c r="E126" s="18">
        <f>Data!F126</f>
        <v>140.58171745152356</v>
      </c>
      <c r="F126" s="29"/>
      <c r="G126" s="38"/>
      <c r="H126" s="37"/>
      <c r="J126" s="38"/>
    </row>
    <row r="127" spans="1:10">
      <c r="A127" s="26" t="str">
        <f>Data!A127</f>
        <v>Samsung SSD PM983 1.92TB Data Center SSD, 2.5" 7mm, PCIe Gen3 x4</v>
      </c>
      <c r="B127" s="27" t="str">
        <f>Data!B127</f>
        <v>MZQLB1T9HAJR-00007</v>
      </c>
      <c r="C127" s="32">
        <f>Data!C127</f>
        <v>6</v>
      </c>
      <c r="D127" s="17">
        <f>Data!E127</f>
        <v>269</v>
      </c>
      <c r="E127" s="18">
        <f>Data!F127</f>
        <v>248.38411819021238</v>
      </c>
      <c r="F127" s="29"/>
      <c r="G127" s="38"/>
      <c r="H127" s="37"/>
      <c r="J127" s="38"/>
    </row>
    <row r="128" spans="1:10">
      <c r="A128" s="26" t="str">
        <f>Data!A128</f>
        <v>Samsung SSD PM983 3.84TB Data Center SSD, 2.5" 7mm, PCIe Gen3 x4</v>
      </c>
      <c r="B128" s="27" t="str">
        <f>Data!B128</f>
        <v>MZQLB3T8HALS-00007</v>
      </c>
      <c r="C128" s="32">
        <f>Data!C128</f>
        <v>1</v>
      </c>
      <c r="D128" s="17">
        <f>Data!E128</f>
        <v>475.25</v>
      </c>
      <c r="E128" s="18">
        <f>Data!F128</f>
        <v>438.82733148661129</v>
      </c>
      <c r="F128" s="29"/>
      <c r="G128" s="38"/>
      <c r="H128" s="37"/>
      <c r="J128" s="38"/>
    </row>
    <row r="129" spans="1:10">
      <c r="A129" s="26" t="str">
        <f>Data!A129</f>
        <v>Samsung SSD PM983 3.84TB Data Center SSD, M.2, PCIe Gen3 x4</v>
      </c>
      <c r="B129" s="27" t="str">
        <f>Data!B129</f>
        <v>MZ1LB3T8HMLA-00007</v>
      </c>
      <c r="C129" s="32">
        <f>Data!C129</f>
        <v>5</v>
      </c>
      <c r="D129" s="17">
        <f>Data!E129</f>
        <v>475.25</v>
      </c>
      <c r="E129" s="18">
        <f>Data!F129</f>
        <v>438.82733148661129</v>
      </c>
      <c r="F129" s="29"/>
      <c r="G129" s="38"/>
      <c r="H129" s="37"/>
      <c r="J129" s="38"/>
    </row>
    <row r="130" spans="1:10">
      <c r="A130" s="26" t="str">
        <f>Data!A130</f>
        <v>Samsung SSD PM983 7.68TB Data Center SSD, 2.5" 7mm, PCle Gen3 x4</v>
      </c>
      <c r="B130" s="27" t="str">
        <f>Data!B130</f>
        <v>MZQLB7T6HMLA-00007</v>
      </c>
      <c r="C130" s="32">
        <f>Data!C130</f>
        <v>8</v>
      </c>
      <c r="D130" s="17">
        <f>Data!E130</f>
        <v>719.95</v>
      </c>
      <c r="E130" s="18">
        <f>Data!F130</f>
        <v>664.77377654662985</v>
      </c>
      <c r="F130" s="29"/>
      <c r="G130" s="38"/>
      <c r="H130" s="37"/>
      <c r="J130" s="38"/>
    </row>
    <row r="131" spans="1:10">
      <c r="A131" s="26" t="str">
        <f>Data!A131</f>
        <v>Samsung SSD PM897 3.84TB Data Center SSD, 2.5'' 7mm, SATA 6Gb/s</v>
      </c>
      <c r="B131" s="27" t="str">
        <f>Data!B131</f>
        <v>MZ7L33T8HBNA-00A07</v>
      </c>
      <c r="C131" s="32">
        <f>Data!C131</f>
        <v>13</v>
      </c>
      <c r="D131" s="17">
        <f>Data!E131</f>
        <v>618.95000000000005</v>
      </c>
      <c r="E131" s="18">
        <f>Data!F131</f>
        <v>571.51431209602958</v>
      </c>
      <c r="F131" s="29"/>
      <c r="G131" s="38"/>
      <c r="H131" s="37"/>
      <c r="J131" s="38"/>
    </row>
    <row r="132" spans="1:10">
      <c r="A132" s="26" t="str">
        <f>Data!A132</f>
        <v>Samsung SSD PM9A3 960GB Data Center SSD, 2.5'' 7mm, PCIe Gen4 x4</v>
      </c>
      <c r="B132" s="27" t="str">
        <f>Data!B132</f>
        <v>MZQL2960HCJR-00A07</v>
      </c>
      <c r="C132" s="32">
        <f>Data!C132</f>
        <v>46</v>
      </c>
      <c r="D132" s="17">
        <f>Data!E132</f>
        <v>158.94999999999999</v>
      </c>
      <c r="E132" s="18">
        <f>Data!F132</f>
        <v>146.76823638042475</v>
      </c>
      <c r="F132" s="29"/>
      <c r="G132" s="38"/>
      <c r="H132" s="37"/>
      <c r="J132" s="38"/>
    </row>
    <row r="133" spans="1:10">
      <c r="A133" s="26" t="str">
        <f>Data!A133</f>
        <v>Samsung SSD PM1643a 1.92TB Enterprise SSD, 2.5'', SAS 12Gb/s</v>
      </c>
      <c r="B133" s="27" t="str">
        <f>Data!B133</f>
        <v>MZILT1T9HBJR-00007</v>
      </c>
      <c r="C133" s="32">
        <f>Data!C133</f>
        <v>8</v>
      </c>
      <c r="D133" s="17">
        <f>Data!E133</f>
        <v>417.55</v>
      </c>
      <c r="E133" s="18">
        <f>Data!F133</f>
        <v>385.54939981532783</v>
      </c>
      <c r="F133" s="29"/>
      <c r="G133" s="38"/>
      <c r="H133" s="37"/>
      <c r="J133" s="38"/>
    </row>
    <row r="134" spans="1:10">
      <c r="A134" s="26" t="str">
        <f>Data!A134</f>
        <v>Samsung SSD PM1735 3.2TB Enterprise SSD, HHHL, PCIe Gen4 x8</v>
      </c>
      <c r="B134" s="27" t="str">
        <f>Data!B134</f>
        <v>MZPLJ3T2HBJR-00007</v>
      </c>
      <c r="C134" s="32">
        <f>Data!C134</f>
        <v>5</v>
      </c>
      <c r="D134" s="17">
        <f>Data!E134</f>
        <v>689.45</v>
      </c>
      <c r="E134" s="18">
        <f>Data!F134</f>
        <v>636.61126500461683</v>
      </c>
      <c r="F134" s="29"/>
      <c r="G134" s="38"/>
      <c r="H134" s="37"/>
      <c r="J134" s="38"/>
    </row>
    <row r="135" spans="1:10">
      <c r="A135" s="26"/>
      <c r="B135" s="27"/>
      <c r="C135" s="32"/>
      <c r="D135" s="16"/>
      <c r="E135" s="17"/>
      <c r="F135" s="29"/>
      <c r="G135" s="38"/>
      <c r="H135" s="37"/>
      <c r="J135" s="38"/>
    </row>
    <row r="136" spans="1:10" ht="15.75" thickBot="1">
      <c r="A136" s="39" t="str">
        <f>Data!A136</f>
        <v>RAM - Leadtime: 2 days</v>
      </c>
      <c r="B136" s="39"/>
      <c r="C136" s="40"/>
      <c r="D136" s="40"/>
      <c r="E136" s="40"/>
      <c r="F136" s="29"/>
      <c r="G136" s="38"/>
      <c r="H136" s="37"/>
      <c r="J136" s="38"/>
    </row>
    <row r="137" spans="1:10" ht="15.75" thickBot="1">
      <c r="A137" s="41" t="str">
        <f>Data!A137</f>
        <v>Crucial 4GB DDR4-2666 UDIMM CL19 (4Gbit)</v>
      </c>
      <c r="B137" s="42" t="str">
        <f>Data!B137</f>
        <v>CT4G4DFS8266</v>
      </c>
      <c r="C137" s="43" t="str">
        <f>Data!C137</f>
        <v>300+</v>
      </c>
      <c r="D137" s="17">
        <f>Data!E137</f>
        <v>12.6</v>
      </c>
      <c r="E137" s="18">
        <f>Data!F137</f>
        <v>11.634349030470915</v>
      </c>
      <c r="F137" s="29"/>
      <c r="G137" s="38"/>
      <c r="H137" s="37"/>
      <c r="J137" s="38"/>
    </row>
    <row r="138" spans="1:10" ht="15.75" thickBot="1">
      <c r="A138" s="41" t="str">
        <f>Data!A138</f>
        <v>Crucial 4GB DDR4-2666 SODIMM CL19 (4Gbit)</v>
      </c>
      <c r="B138" s="42" t="str">
        <f>Data!B138</f>
        <v>CT4G4SFS8266</v>
      </c>
      <c r="C138" s="43" t="str">
        <f>Data!C138</f>
        <v>300+</v>
      </c>
      <c r="D138" s="17">
        <f>Data!E138</f>
        <v>12.6</v>
      </c>
      <c r="E138" s="18">
        <f>Data!F138</f>
        <v>11.634349030470915</v>
      </c>
      <c r="F138" s="29"/>
      <c r="G138" s="38"/>
      <c r="H138" s="37"/>
      <c r="J138" s="38"/>
    </row>
    <row r="139" spans="1:10" ht="15.75" thickBot="1">
      <c r="A139" s="41" t="str">
        <f>Data!A139</f>
        <v xml:space="preserve">Crucial 16GB DDR4-3200 UDIMM CL22 (8Gbit/16Gbit) </v>
      </c>
      <c r="B139" s="42" t="str">
        <f>Data!B139</f>
        <v>CT16G4DFRA32A</v>
      </c>
      <c r="C139" s="43" t="str">
        <f>Data!C139</f>
        <v>500+</v>
      </c>
      <c r="D139" s="17">
        <f>Data!E139</f>
        <v>36.049999999999997</v>
      </c>
      <c r="E139" s="18">
        <f>Data!F139</f>
        <v>33.287165281625114</v>
      </c>
      <c r="F139" s="29"/>
      <c r="G139" s="38"/>
      <c r="H139" s="37"/>
      <c r="J139" s="38"/>
    </row>
    <row r="140" spans="1:10" ht="15.75" thickBot="1">
      <c r="A140" s="41" t="str">
        <f>Data!A140</f>
        <v>Crucial 16GB DDR4-3200 SODIMM CL22 (8Gbit/16Gbit)</v>
      </c>
      <c r="B140" s="42" t="str">
        <f>Data!B140</f>
        <v>CT16G4SFRA32A</v>
      </c>
      <c r="C140" s="43" t="str">
        <f>Data!C140</f>
        <v>500+</v>
      </c>
      <c r="D140" s="17">
        <f>Data!E140</f>
        <v>36.049999999999997</v>
      </c>
      <c r="E140" s="18">
        <f>Data!F140</f>
        <v>33.287165281625114</v>
      </c>
      <c r="F140" s="29"/>
      <c r="G140" s="38"/>
      <c r="H140" s="37"/>
      <c r="J140" s="38"/>
    </row>
    <row r="141" spans="1:10" ht="15.75" thickBot="1">
      <c r="A141" s="41" t="str">
        <f>Data!A141</f>
        <v>Crucial 8GB DDR4-2666 SODIMM CL22 (8Gbit/16Gbit)</v>
      </c>
      <c r="B141" s="42" t="str">
        <f>Data!B141</f>
        <v>CB8GS2666</v>
      </c>
      <c r="C141" s="43">
        <f>Data!C141</f>
        <v>900</v>
      </c>
      <c r="D141" s="17">
        <f>Data!E141</f>
        <v>15.94</v>
      </c>
      <c r="E141" s="18">
        <f>Data!F141</f>
        <v>14.718374884579871</v>
      </c>
      <c r="F141" s="29"/>
      <c r="G141" s="38"/>
    </row>
    <row r="142" spans="1:10" ht="15.75" thickBot="1">
      <c r="A142" s="41" t="str">
        <f>Data!A142</f>
        <v>Crucial 8GB DDR4-2666 UDIMM CL22 (8Gbit/16Gbit)</v>
      </c>
      <c r="B142" s="42" t="str">
        <f>Data!B142</f>
        <v>CB8GU2666</v>
      </c>
      <c r="C142" s="43" t="str">
        <f>Data!C142</f>
        <v>1 000+</v>
      </c>
      <c r="D142" s="17">
        <f>Data!E142</f>
        <v>15.5</v>
      </c>
      <c r="E142" s="18">
        <f>Data!F142</f>
        <v>14.312096029547554</v>
      </c>
      <c r="F142" s="29"/>
    </row>
    <row r="143" spans="1:10" ht="15.75" thickBot="1">
      <c r="A143" s="41" t="str">
        <f>Data!A143</f>
        <v>Crucial Basics 16GB DDR4-2666 UDIMM</v>
      </c>
      <c r="B143" s="42" t="str">
        <f>Data!B143</f>
        <v>CB16GU2666</v>
      </c>
      <c r="C143" s="43">
        <f>Data!C143</f>
        <v>200</v>
      </c>
      <c r="D143" s="17">
        <f>Data!E143</f>
        <v>29.55</v>
      </c>
      <c r="E143" s="18">
        <f>Data!F143</f>
        <v>27.285318559556789</v>
      </c>
      <c r="F143" s="29"/>
    </row>
    <row r="144" spans="1:10" ht="15.75" thickBot="1">
      <c r="A144" s="41" t="str">
        <f>Data!A144</f>
        <v>Crucial 8GB DDR5-4800 UDIMM CL40 (16Gbit)</v>
      </c>
      <c r="B144" s="42" t="str">
        <f>Data!B144</f>
        <v>CT8G48C40U5</v>
      </c>
      <c r="C144" s="43" t="str">
        <f>Data!C144</f>
        <v>100+</v>
      </c>
      <c r="D144" s="17">
        <f>Data!E144</f>
        <v>27.95</v>
      </c>
      <c r="E144" s="18">
        <f>Data!F144</f>
        <v>25.807940904893815</v>
      </c>
      <c r="F144" s="29"/>
    </row>
    <row r="145" spans="1:6" ht="15.75" thickBot="1">
      <c r="A145" s="41" t="str">
        <f>Data!A145</f>
        <v>Crucial Basics 4GB DDR4-2666 UDIMM</v>
      </c>
      <c r="B145" s="42" t="str">
        <f>Data!B145</f>
        <v>CB4GU2666</v>
      </c>
      <c r="C145" s="43" t="str">
        <f>Data!C145</f>
        <v>200+</v>
      </c>
      <c r="D145" s="17">
        <f>Data!E145</f>
        <v>11.45</v>
      </c>
      <c r="E145" s="18">
        <f>Data!F145</f>
        <v>10.572483841181901</v>
      </c>
      <c r="F145" s="29"/>
    </row>
    <row r="146" spans="1:6" ht="15.75" thickBot="1">
      <c r="A146" s="41" t="str">
        <f>Data!A146</f>
        <v>Crucial Basics 4GB DDR4-2666 SODIMM</v>
      </c>
      <c r="B146" s="42" t="str">
        <f>Data!B146</f>
        <v xml:space="preserve">CB4GS2666	</v>
      </c>
      <c r="C146" s="43" t="str">
        <f>Data!C146</f>
        <v>200+</v>
      </c>
      <c r="D146" s="17">
        <f>Data!E146</f>
        <v>11.45</v>
      </c>
      <c r="E146" s="18">
        <f>Data!F146</f>
        <v>10.572483841181901</v>
      </c>
      <c r="F146" s="29"/>
    </row>
    <row r="147" spans="1:6" ht="15.75" thickBot="1">
      <c r="A147" s="41" t="str">
        <f>Data!A147</f>
        <v>Crucial BASICS D4 16GB 2666 SO DIMM</v>
      </c>
      <c r="B147" s="42" t="str">
        <f>Data!B147</f>
        <v>CB16GS2666</v>
      </c>
      <c r="C147" s="43" t="str">
        <f>Data!C147</f>
        <v>200+</v>
      </c>
      <c r="D147" s="17">
        <f>Data!E147</f>
        <v>29.55</v>
      </c>
      <c r="E147" s="18">
        <f>Data!F147</f>
        <v>27.285318559556789</v>
      </c>
      <c r="F147" s="29"/>
    </row>
    <row r="148" spans="1:6" ht="15.75" thickBot="1">
      <c r="A148" s="41" t="str">
        <f>Data!A148</f>
        <v>Crucial 8GB DDR4-3200 U DIMM</v>
      </c>
      <c r="B148" s="42" t="str">
        <f>Data!B148</f>
        <v>CT8G4DFRA32A</v>
      </c>
      <c r="C148" s="43" t="str">
        <f>Data!C148</f>
        <v>200+</v>
      </c>
      <c r="D148" s="17">
        <f>Data!E148</f>
        <v>18.75</v>
      </c>
      <c r="E148" s="18">
        <f>Data!F148</f>
        <v>17.313019390581719</v>
      </c>
      <c r="F148" s="29"/>
    </row>
    <row r="149" spans="1:6" ht="15.75" thickBot="1">
      <c r="A149" s="41" t="str">
        <f>Data!A149</f>
        <v>Crucial 8GB DDR4 3200 LAPTOP</v>
      </c>
      <c r="B149" s="42" t="str">
        <f>Data!B149</f>
        <v>CT8G4SFRA32A</v>
      </c>
      <c r="C149" s="43" t="str">
        <f>Data!C149</f>
        <v>200+</v>
      </c>
      <c r="D149" s="17">
        <f>Data!E149</f>
        <v>18.75</v>
      </c>
      <c r="E149" s="18">
        <f>Data!F149</f>
        <v>17.313019390581719</v>
      </c>
      <c r="F149" s="29"/>
    </row>
    <row r="150" spans="1:6" ht="15.75" thickBot="1">
      <c r="A150" s="41" t="str">
        <f>Data!A150</f>
        <v>Crucial 32GB DDR4 3200 MT/sUDIMM</v>
      </c>
      <c r="B150" s="42" t="str">
        <f>Data!B150</f>
        <v>CT32G4DFD832A</v>
      </c>
      <c r="C150" s="43" t="str">
        <f>Data!C150</f>
        <v>200+</v>
      </c>
      <c r="D150" s="17">
        <f>Data!E150</f>
        <v>73.8</v>
      </c>
      <c r="E150" s="18">
        <f>Data!F150</f>
        <v>68.144044321329645</v>
      </c>
      <c r="F150" s="29"/>
    </row>
    <row r="151" spans="1:6" ht="15.75" thickBot="1">
      <c r="A151" s="41" t="str">
        <f>Data!A151</f>
        <v>Crucial 32GB DDR4 3200 MT/s SODIMM</v>
      </c>
      <c r="B151" s="42" t="str">
        <f>Data!B151</f>
        <v xml:space="preserve">CT32G4SFD832A	</v>
      </c>
      <c r="C151" s="43" t="str">
        <f>Data!C151</f>
        <v>200+</v>
      </c>
      <c r="D151" s="17">
        <f>Data!E151</f>
        <v>73.8</v>
      </c>
      <c r="E151" s="18">
        <f>Data!F151</f>
        <v>68.144044321329645</v>
      </c>
      <c r="F151" s="29"/>
    </row>
    <row r="152" spans="1:6" ht="15.75" thickBot="1">
      <c r="A152" s="41" t="str">
        <f>Data!A152</f>
        <v>Crucial 8GB DDR5-4800 UDIMM CL40 (16Gbit)</v>
      </c>
      <c r="B152" s="42" t="str">
        <f>Data!B152</f>
        <v>CT8G48C40U5</v>
      </c>
      <c r="C152" s="43" t="str">
        <f>Data!C152</f>
        <v>200+</v>
      </c>
      <c r="D152" s="17">
        <f>Data!E152</f>
        <v>32.549999999999997</v>
      </c>
      <c r="E152" s="18">
        <f>Data!F152</f>
        <v>30.05540166204986</v>
      </c>
      <c r="F152" s="29"/>
    </row>
    <row r="153" spans="1:6" ht="15.75" thickBot="1">
      <c r="A153" s="41" t="str">
        <f>Data!A153</f>
        <v>Crucial 8GB DDR5-4800 SODIMM CL40 (16Gbit)</v>
      </c>
      <c r="B153" s="42" t="str">
        <f>Data!B153</f>
        <v>CT8G48C40S5</v>
      </c>
      <c r="C153" s="43">
        <f>Data!C153</f>
        <v>50</v>
      </c>
      <c r="D153" s="17">
        <f>Data!E153</f>
        <v>28</v>
      </c>
      <c r="E153" s="18">
        <f>Data!F153</f>
        <v>25.854108956602033</v>
      </c>
      <c r="F153" s="29"/>
    </row>
    <row r="154" spans="1:6" ht="15.75" thickBot="1">
      <c r="A154" s="41" t="str">
        <f>Data!A154</f>
        <v>Crucial 16GB DDR5-4800 UDIMM 1.1V CL40</v>
      </c>
      <c r="B154" s="42" t="str">
        <f>Data!B154</f>
        <v>CT16G48C40U5</v>
      </c>
      <c r="C154" s="43">
        <f>Data!C154</f>
        <v>60</v>
      </c>
      <c r="D154" s="17">
        <f>Data!E154</f>
        <v>46.95</v>
      </c>
      <c r="E154" s="18">
        <f>Data!F154</f>
        <v>43.351800554016627</v>
      </c>
      <c r="F154" s="29"/>
    </row>
    <row r="155" spans="1:6" ht="15.75" thickBot="1">
      <c r="A155" s="41" t="str">
        <f>Data!A155</f>
        <v>Crucial 16GB DDR5-4800 SODIMM 1.1V CL40</v>
      </c>
      <c r="B155" s="42" t="str">
        <f>Data!B155</f>
        <v>CT16G48C40S5</v>
      </c>
      <c r="C155" s="43" t="str">
        <f>Data!C155</f>
        <v>200+</v>
      </c>
      <c r="D155" s="17">
        <f>Data!E155</f>
        <v>56.55</v>
      </c>
      <c r="E155" s="18">
        <f>Data!F155</f>
        <v>52.21606648199446</v>
      </c>
      <c r="F155" s="29"/>
    </row>
    <row r="156" spans="1:6" ht="15.75" thickBot="1">
      <c r="A156" s="41" t="str">
        <f>Data!A156</f>
        <v>Crucial 32GB DDR5-4800 SODIMM 1.1V CL40</v>
      </c>
      <c r="B156" s="42" t="str">
        <f>Data!B156</f>
        <v>CT32G48C40S5</v>
      </c>
      <c r="C156" s="43" t="str">
        <f>Data!C156</f>
        <v>200+</v>
      </c>
      <c r="D156" s="17">
        <f>Data!E156</f>
        <v>105.75</v>
      </c>
      <c r="E156" s="18">
        <f>Data!F156</f>
        <v>97.64542936288089</v>
      </c>
      <c r="F156" s="29"/>
    </row>
    <row r="157" spans="1:6" ht="15.75" thickBot="1">
      <c r="A157" s="41" t="str">
        <f>Data!A157</f>
        <v>Crucial 32GB DDR5-4800 DIMM 1.1V CL40</v>
      </c>
      <c r="B157" s="42" t="str">
        <f>Data!B157</f>
        <v>CT32G48C40U5</v>
      </c>
      <c r="C157" s="43" t="str">
        <f>Data!C157</f>
        <v>100+</v>
      </c>
      <c r="D157" s="17">
        <f>Data!E157</f>
        <v>92.15</v>
      </c>
      <c r="E157" s="18">
        <f>Data!F157</f>
        <v>85.087719298245617</v>
      </c>
      <c r="F157" s="29"/>
    </row>
    <row r="158" spans="1:6" ht="15.75" thickBot="1">
      <c r="A158" s="41" t="str">
        <f>Data!A158</f>
        <v>Crucial DIMM 16GB, DDR5-5600</v>
      </c>
      <c r="B158" s="42" t="str">
        <f>Data!B158</f>
        <v>CT16G56C46U5</v>
      </c>
      <c r="C158" s="43" t="str">
        <f>Data!C158</f>
        <v>200+</v>
      </c>
      <c r="D158" s="17">
        <f>Data!E158</f>
        <v>69.95</v>
      </c>
      <c r="E158" s="18">
        <f>Data!F158</f>
        <v>64.589104339796862</v>
      </c>
      <c r="F158" s="29"/>
    </row>
    <row r="159" spans="1:6" ht="15.75" thickBot="1">
      <c r="A159" s="41" t="str">
        <f>Data!A159</f>
        <v>Crucial 16GB Laptop DDR5 5600 MHz SO-DIMM</v>
      </c>
      <c r="B159" s="42" t="str">
        <f>Data!B159</f>
        <v>CT16G56C46S5</v>
      </c>
      <c r="C159" s="43" t="str">
        <f>Data!C159</f>
        <v>200+</v>
      </c>
      <c r="D159" s="17">
        <f>Data!E159</f>
        <v>69.150000000000006</v>
      </c>
      <c r="E159" s="18">
        <f>Data!F159</f>
        <v>63.850415512465382</v>
      </c>
      <c r="F159" s="29"/>
    </row>
    <row r="160" spans="1:6" ht="15.75" thickBot="1">
      <c r="A160" s="41" t="str">
        <f>Data!A160</f>
        <v>Samsung 32GB DDR4 3200MHz RDIMM Dual Rank x4 Module</v>
      </c>
      <c r="B160" s="42" t="str">
        <f>Data!B160</f>
        <v>M393A4K40EB3-CWE</v>
      </c>
      <c r="C160" s="43" t="str">
        <f>Data!C160</f>
        <v>300+</v>
      </c>
      <c r="D160" s="17">
        <f>Data!E160</f>
        <v>79.150000000000006</v>
      </c>
      <c r="E160" s="18">
        <f>Data!F160</f>
        <v>73.084025854108958</v>
      </c>
      <c r="F160" s="29"/>
    </row>
    <row r="161" spans="1:6" ht="15.75" thickBot="1">
      <c r="A161" s="41" t="str">
        <f>Data!A161</f>
        <v>Samsung 32GB DDR4 3200MHz RDIMM Dual Rank x4 Module</v>
      </c>
      <c r="B161" s="42" t="str">
        <f>Data!B161</f>
        <v>M393A4K40DB3-CWE</v>
      </c>
      <c r="C161" s="43" t="str">
        <f>Data!C161</f>
        <v>60+</v>
      </c>
      <c r="D161" s="17">
        <f>Data!E161</f>
        <v>80.95</v>
      </c>
      <c r="E161" s="18">
        <f>Data!F161</f>
        <v>74.746075715604803</v>
      </c>
      <c r="F161" s="29"/>
    </row>
    <row r="162" spans="1:6" ht="15.75" thickBot="1">
      <c r="A162" s="41" t="str">
        <f>Data!A162</f>
        <v>Samsung 64GB DDR4 RDIMM 3200MHz, 1.2V, (4Gx4)x36, 2R x 4</v>
      </c>
      <c r="B162" s="42" t="str">
        <f>Data!B162</f>
        <v>M393A8G40AB2-CWE</v>
      </c>
      <c r="C162" s="43">
        <f>Data!C162</f>
        <v>30</v>
      </c>
      <c r="D162" s="17">
        <f>Data!E162</f>
        <v>157.19999999999999</v>
      </c>
      <c r="E162" s="18">
        <f>Data!F162</f>
        <v>145.1523545706371</v>
      </c>
      <c r="F162" s="29"/>
    </row>
    <row r="163" spans="1:6" ht="15.75" thickBot="1">
      <c r="A163" s="41"/>
      <c r="B163" s="42"/>
      <c r="C163" s="43"/>
      <c r="D163" s="16"/>
      <c r="E163" s="17"/>
      <c r="F163" s="29"/>
    </row>
    <row r="164" spans="1:6">
      <c r="A164" s="8" t="str">
        <f>Data!A164</f>
        <v xml:space="preserve">Apple </v>
      </c>
      <c r="B164" s="9"/>
      <c r="C164" s="10"/>
      <c r="D164" s="10"/>
      <c r="E164" s="17"/>
      <c r="F164" s="29"/>
    </row>
    <row r="165" spans="1:6" ht="15.75" thickBot="1">
      <c r="A165" s="39" t="str">
        <f>Data!A165</f>
        <v>Accessories - Leadtime: 1 day</v>
      </c>
      <c r="B165" s="39"/>
      <c r="C165" s="40"/>
      <c r="D165" s="40"/>
      <c r="E165" s="40"/>
      <c r="F165" s="29"/>
    </row>
    <row r="166" spans="1:6" ht="15.75" thickBot="1">
      <c r="A166" s="41" t="str">
        <f>Data!A166</f>
        <v>Apple 20W USB-C Power Adapter - MHJE3ZM/A - MC Sealed</v>
      </c>
      <c r="B166" s="42" t="str">
        <f>Data!B166</f>
        <v>MHJE3ZM/A</v>
      </c>
      <c r="C166" s="43">
        <f>Data!C166</f>
        <v>3200</v>
      </c>
      <c r="D166" s="17">
        <f>Data!E166</f>
        <v>17.433349999999997</v>
      </c>
      <c r="E166" s="18">
        <f>Data!F166</f>
        <v>15.95</v>
      </c>
      <c r="F166" s="29"/>
    </row>
    <row r="167" spans="1:6" ht="15.75" thickBot="1">
      <c r="A167" s="41" t="str">
        <f>Data!A167</f>
        <v>Apple AirPods 3rd Generation with Magsafe Charging Case - MC Sealed</v>
      </c>
      <c r="B167" s="42" t="str">
        <f>Data!B167</f>
        <v>MME73TY/A</v>
      </c>
      <c r="C167" s="43">
        <f>Data!C167</f>
        <v>100</v>
      </c>
      <c r="D167" s="17">
        <f>Data!E167</f>
        <v>154.113</v>
      </c>
      <c r="E167" s="18">
        <f>Data!F167</f>
        <v>141</v>
      </c>
      <c r="F167" s="29"/>
    </row>
    <row r="168" spans="1:6" ht="15.75" thickBot="1">
      <c r="A168" s="41" t="str">
        <f>Data!A168</f>
        <v>Apple AirPods Pro (2021) with Magsafe Charging case - MC Sealed</v>
      </c>
      <c r="B168" s="42" t="str">
        <f>Data!B168</f>
        <v>MLWK3ZM/A</v>
      </c>
      <c r="C168" s="43">
        <f>Data!C168</f>
        <v>160</v>
      </c>
      <c r="D168" s="17">
        <f>Data!E168</f>
        <v>171.601</v>
      </c>
      <c r="E168" s="18">
        <f>Data!F168</f>
        <v>157</v>
      </c>
      <c r="F168" s="29"/>
    </row>
    <row r="169" spans="1:6" ht="15.75" thickBot="1">
      <c r="A169" s="76" t="str">
        <f>Data!A169</f>
        <v>Apple AirPods 3rd Generation (2022) with Lightning Charging Case - MC Sealed</v>
      </c>
      <c r="B169" s="77" t="str">
        <f>Data!B169</f>
        <v>MPNY3ZM/A</v>
      </c>
      <c r="C169" s="78">
        <f>Data!C169</f>
        <v>0</v>
      </c>
      <c r="D169" s="17">
        <f>Data!E169</f>
        <v>163.67675</v>
      </c>
      <c r="E169" s="18">
        <f>Data!F169</f>
        <v>149.75</v>
      </c>
      <c r="F169" s="29"/>
    </row>
    <row r="170" spans="1:6">
      <c r="A170" s="81" t="str">
        <f>Data!A170</f>
        <v>Apple AirPods Pro (2022) with Magsafe Charging case - MC Sealed</v>
      </c>
      <c r="B170" s="82" t="str">
        <f>Data!B170</f>
        <v>MQD83ZM/A</v>
      </c>
      <c r="C170" s="83">
        <f>Data!C170</f>
        <v>1000</v>
      </c>
      <c r="D170" s="17">
        <f>Data!E170</f>
        <v>236.90774999999999</v>
      </c>
      <c r="E170" s="18">
        <f>Data!F170</f>
        <v>216.75</v>
      </c>
      <c r="F170" s="29"/>
    </row>
    <row r="171" spans="1:6">
      <c r="A171" s="26" t="str">
        <f>Data!A171</f>
        <v>Apple AirTag (4 Pack) - MC Sealed</v>
      </c>
      <c r="B171" s="27" t="str">
        <f>Data!B171</f>
        <v>MX542ZY/A</v>
      </c>
      <c r="C171" s="32">
        <f>Data!C171</f>
        <v>1240</v>
      </c>
      <c r="D171" s="17">
        <f>Data!E171</f>
        <v>94.544499999999999</v>
      </c>
      <c r="E171" s="18">
        <f>Data!F171</f>
        <v>86.5</v>
      </c>
    </row>
    <row r="172" spans="1:6">
      <c r="A172" s="64" t="str">
        <f>Data!A172</f>
        <v>Apple AirTag (1 Pack) - MC Sealed</v>
      </c>
      <c r="B172" s="21" t="str">
        <f>Data!B172</f>
        <v>MX532ZY/A</v>
      </c>
      <c r="C172" s="65">
        <f>Data!C172</f>
        <v>900</v>
      </c>
      <c r="D172" s="17">
        <f>Data!E172</f>
        <v>30.057499999999997</v>
      </c>
      <c r="E172" s="18">
        <f>Data!F172</f>
        <v>27.5</v>
      </c>
    </row>
    <row r="173" spans="1:6" ht="15.75" thickBot="1">
      <c r="A173" s="64" t="str">
        <f>Data!A173</f>
        <v>Apple USB-C to USB-C 2m</v>
      </c>
      <c r="B173" s="21" t="str">
        <f>Data!B173</f>
        <v>MLL82ZM/A</v>
      </c>
      <c r="C173" s="65">
        <f>Data!C173</f>
        <v>850</v>
      </c>
      <c r="D173" s="17">
        <f>Data!E173</f>
        <v>12.18695</v>
      </c>
      <c r="E173" s="18">
        <f>Data!F173</f>
        <v>11.15</v>
      </c>
    </row>
    <row r="174" spans="1:6" ht="15.75" thickBot="1">
      <c r="A174" s="20" t="str">
        <f>Data!A174</f>
        <v xml:space="preserve">Sony </v>
      </c>
      <c r="B174" s="21"/>
      <c r="C174" s="22"/>
      <c r="D174" s="43"/>
      <c r="E174" s="17"/>
    </row>
    <row r="175" spans="1:6" ht="15.75" thickBot="1">
      <c r="A175" s="39" t="str">
        <f>Data!A175</f>
        <v>Gaming accessories - Leadtime: 1 day</v>
      </c>
      <c r="B175" s="39"/>
      <c r="C175" s="40"/>
      <c r="D175" s="40"/>
      <c r="E175" s="40"/>
    </row>
    <row r="176" spans="1:6" ht="15.75" thickBot="1">
      <c r="A176" s="41" t="str">
        <f>Data!A176</f>
        <v>Sony PS4 DualShock 4 V2 Wireless Controller - Black</v>
      </c>
      <c r="B176" s="42" t="str">
        <f>Data!B176</f>
        <v>EAN: 711719870050</v>
      </c>
      <c r="C176" s="43">
        <f>Data!C176</f>
        <v>0</v>
      </c>
      <c r="D176" s="17">
        <f>Data!E176</f>
        <v>48.037350000000004</v>
      </c>
      <c r="E176" s="18">
        <f>Data!F176</f>
        <v>43.95</v>
      </c>
    </row>
    <row r="177" spans="1:5" ht="15.75" thickBot="1">
      <c r="A177" s="20" t="str">
        <f>Data!A177</f>
        <v>Ubiquiti</v>
      </c>
      <c r="B177" s="21"/>
      <c r="C177" s="22"/>
      <c r="D177" s="43"/>
      <c r="E177" s="17"/>
    </row>
    <row r="178" spans="1:5" ht="15.75" thickBot="1">
      <c r="A178" s="39" t="str">
        <f>Data!A178</f>
        <v>Office/Home network, security and server accessories - Leadtime: 2 day</v>
      </c>
      <c r="B178" s="39"/>
      <c r="C178" s="40"/>
      <c r="D178" s="40"/>
      <c r="E178" s="40"/>
    </row>
    <row r="179" spans="1:5" ht="15.75" thickBot="1">
      <c r="A179" s="41" t="str">
        <f>Data!A179</f>
        <v>Ubiquiti UniFi Dream Machine</v>
      </c>
      <c r="B179" s="42" t="str">
        <f>Data!B179</f>
        <v>UDM-EU</v>
      </c>
      <c r="C179" s="43">
        <f>Data!C179</f>
        <v>100</v>
      </c>
      <c r="D179" s="17">
        <f>Data!E179</f>
        <v>304.12725</v>
      </c>
      <c r="E179" s="18">
        <f>Data!F179</f>
        <v>278.25</v>
      </c>
    </row>
    <row r="180" spans="1:5" ht="30.75" thickBot="1">
      <c r="A180" s="85" t="str">
        <f>Data!A180</f>
        <v>Ubiquiti UniFi Outdoor AP,AC Mesh PRO,3x3 MIMO,450 Mbps(2.4 GHz),1300 Mbps(5 GHz),802.3af PoE,Wall/Pole mounting kit included,250+ Concurrent Clients,EU</v>
      </c>
      <c r="B180" s="42" t="str">
        <f>Data!B180</f>
        <v>UAP-AC-M-PRO-EU</v>
      </c>
      <c r="C180" s="43">
        <f>Data!C180</f>
        <v>110</v>
      </c>
      <c r="D180" s="17">
        <f>Data!E180</f>
        <v>170.99985000000001</v>
      </c>
      <c r="E180" s="18">
        <f>Data!F180</f>
        <v>156.45000000000002</v>
      </c>
    </row>
    <row r="181" spans="1:5" ht="15.75" thickBot="1">
      <c r="A181" s="41" t="str">
        <f>Data!A181</f>
        <v>Ubiquiti 4x4 MU-MIMO 802.11ac Wave 2 Access Point (POE incl.)</v>
      </c>
      <c r="B181" s="42" t="str">
        <f>Data!B181</f>
        <v>UAP-NANOHD-EU</v>
      </c>
      <c r="C181" s="43">
        <f>Data!C181</f>
        <v>240</v>
      </c>
      <c r="D181" s="17">
        <f>Data!E181</f>
        <v>157.22805</v>
      </c>
      <c r="E181" s="18">
        <f>Data!F181</f>
        <v>143.85</v>
      </c>
    </row>
    <row r="182" spans="1:5" ht="15.75" thickBot="1">
      <c r="A182" s="41" t="str">
        <f>Data!A182</f>
        <v>Ubiquiti UNVR UniFi Protect Network Video Recorder</v>
      </c>
      <c r="B182" s="42" t="str">
        <f>Data!B182</f>
        <v>UNVR-EU</v>
      </c>
      <c r="C182" s="43">
        <f>Data!C182</f>
        <v>5</v>
      </c>
      <c r="D182" s="17">
        <f>Data!E182</f>
        <v>306.42255</v>
      </c>
      <c r="E182" s="18">
        <f>Data!F182</f>
        <v>280.35000000000002</v>
      </c>
    </row>
    <row r="183" spans="1:5" ht="15.75" thickBot="1">
      <c r="A183" s="41" t="str">
        <f>Data!A183</f>
        <v>Ubiquiti UniFi 6 Lite Access Point</v>
      </c>
      <c r="B183" s="42" t="str">
        <f>Data!B183</f>
        <v>U6-LITE</v>
      </c>
      <c r="C183" s="43">
        <f>Data!C183</f>
        <v>150</v>
      </c>
      <c r="D183" s="17">
        <f>Data!E183</f>
        <v>98.238839999999996</v>
      </c>
      <c r="E183" s="18">
        <f>Data!F183</f>
        <v>89.88</v>
      </c>
    </row>
    <row r="184" spans="1:5" ht="15.75" thickBot="1">
      <c r="A184" s="41" t="str">
        <f>Data!A184</f>
        <v xml:space="preserve"> Ubiquiti UniFi 6 Long-Range Access Point</v>
      </c>
      <c r="B184" s="42" t="str">
        <f>Data!B184</f>
        <v>U6-LR 80</v>
      </c>
      <c r="C184" s="43">
        <f>Data!C184</f>
        <v>80</v>
      </c>
      <c r="D184" s="17">
        <f>Data!E184</f>
        <v>176.7381</v>
      </c>
      <c r="E184" s="18">
        <f>Data!F184</f>
        <v>161.70000000000002</v>
      </c>
    </row>
    <row r="185" spans="1:5">
      <c r="A185" s="20" t="str">
        <f>Data!A185</f>
        <v>Huawei</v>
      </c>
      <c r="B185" s="20"/>
      <c r="C185" s="20"/>
      <c r="D185" s="20"/>
      <c r="E185" s="20"/>
    </row>
    <row r="186" spans="1:5" ht="15.75" thickBot="1">
      <c r="A186" s="39" t="str">
        <f>Data!A186</f>
        <v>Accessories - Leadtime: 1 day</v>
      </c>
      <c r="B186" s="39"/>
      <c r="C186" s="40"/>
      <c r="D186" s="40"/>
      <c r="E186" s="40"/>
    </row>
    <row r="187" spans="1:5" ht="15.75" thickBot="1">
      <c r="A187" s="42" t="str">
        <f>Data!A187</f>
        <v>Huawei P30 Pro LCD Service pack with frame + battery - Aurora Blue</v>
      </c>
      <c r="B187" s="43" t="str">
        <f>Data!B187</f>
        <v>02353FUS</v>
      </c>
      <c r="C187" s="43">
        <f>Data!C187</f>
        <v>43</v>
      </c>
      <c r="D187" s="17">
        <f>Data!E187</f>
        <v>142.09</v>
      </c>
      <c r="E187" s="18">
        <f>Data!F187</f>
        <v>130</v>
      </c>
    </row>
    <row r="188" spans="1:5" ht="15.75" thickBot="1">
      <c r="A188" s="42" t="str">
        <f>Data!A188</f>
        <v>Huawei P30 Pro LCD Service pack with frame + battery - Breathing Crystal</v>
      </c>
      <c r="B188" s="43" t="str">
        <f>Data!B188</f>
        <v>02353FUT</v>
      </c>
      <c r="C188" s="43">
        <f>Data!C188</f>
        <v>110</v>
      </c>
      <c r="D188" s="17">
        <f>Data!E188</f>
        <v>142.09</v>
      </c>
      <c r="E188" s="18">
        <f>Data!F188</f>
        <v>130</v>
      </c>
    </row>
    <row r="189" spans="1:5" ht="15.75" thickBot="1">
      <c r="A189" s="42" t="str">
        <f>Data!A189</f>
        <v>Huawei P30 Pro LCD Service pack with frame + battery - Black</v>
      </c>
      <c r="B189" s="43" t="str">
        <f>Data!B189</f>
        <v>02353FUQ</v>
      </c>
      <c r="C189" s="43">
        <f>Data!C189</f>
        <v>170</v>
      </c>
      <c r="D189" s="17">
        <f>Data!E189</f>
        <v>142.09</v>
      </c>
      <c r="E189" s="18">
        <f>Data!F189</f>
        <v>130</v>
      </c>
    </row>
    <row r="190" spans="1:5">
      <c r="D190" s="45"/>
    </row>
    <row r="191" spans="1:5">
      <c r="D191" s="45"/>
    </row>
    <row r="192" spans="1:5">
      <c r="D192" s="45"/>
    </row>
    <row r="193" spans="4:4">
      <c r="D193" s="45"/>
    </row>
    <row r="194" spans="4:4">
      <c r="D194" s="45"/>
    </row>
    <row r="195" spans="4:4">
      <c r="D195" s="45"/>
    </row>
    <row r="196" spans="4:4">
      <c r="D196" s="45"/>
    </row>
    <row r="197" spans="4:4">
      <c r="D197" s="45"/>
    </row>
    <row r="198" spans="4:4">
      <c r="D198" s="45"/>
    </row>
    <row r="199" spans="4:4">
      <c r="D199" s="45"/>
    </row>
    <row r="200" spans="4:4">
      <c r="D200" s="45"/>
    </row>
    <row r="201" spans="4:4">
      <c r="D201" s="45"/>
    </row>
    <row r="202" spans="4:4">
      <c r="D202" s="45"/>
    </row>
    <row r="203" spans="4:4">
      <c r="D203" s="45"/>
    </row>
    <row r="204" spans="4:4">
      <c r="D204" s="45"/>
    </row>
    <row r="205" spans="4:4">
      <c r="D205" s="45"/>
    </row>
    <row r="206" spans="4:4">
      <c r="D206" s="45"/>
    </row>
    <row r="207" spans="4:4">
      <c r="D207" s="45"/>
    </row>
    <row r="208" spans="4:4">
      <c r="D208" s="45"/>
    </row>
    <row r="209" spans="4:4">
      <c r="D209" s="45"/>
    </row>
    <row r="210" spans="4:4">
      <c r="D210" s="45"/>
    </row>
    <row r="211" spans="4:4">
      <c r="D211" s="45"/>
    </row>
    <row r="212" spans="4:4">
      <c r="D212" s="45"/>
    </row>
    <row r="213" spans="4:4">
      <c r="D213" s="45"/>
    </row>
    <row r="214" spans="4:4">
      <c r="D214" s="45"/>
    </row>
    <row r="215" spans="4:4">
      <c r="D215" s="45"/>
    </row>
    <row r="216" spans="4:4">
      <c r="D216" s="45"/>
    </row>
    <row r="217" spans="4:4">
      <c r="D217" s="45"/>
    </row>
    <row r="218" spans="4:4">
      <c r="D218" s="45"/>
    </row>
    <row r="219" spans="4:4">
      <c r="D219" s="45"/>
    </row>
    <row r="220" spans="4:4">
      <c r="D220" s="45"/>
    </row>
    <row r="221" spans="4:4">
      <c r="D221" s="45"/>
    </row>
    <row r="222" spans="4:4">
      <c r="D222" s="45"/>
    </row>
    <row r="223" spans="4:4">
      <c r="D223" s="45"/>
    </row>
    <row r="224" spans="4:4">
      <c r="D224" s="45"/>
    </row>
    <row r="225" spans="4:4">
      <c r="D225" s="45"/>
    </row>
    <row r="226" spans="4:4">
      <c r="D226" s="45"/>
    </row>
    <row r="227" spans="4:4">
      <c r="D227" s="45"/>
    </row>
    <row r="228" spans="4:4">
      <c r="D228" s="45"/>
    </row>
    <row r="229" spans="4:4">
      <c r="D229" s="45"/>
    </row>
    <row r="230" spans="4:4">
      <c r="D230" s="45"/>
    </row>
    <row r="231" spans="4:4">
      <c r="D231" s="45"/>
    </row>
    <row r="232" spans="4:4">
      <c r="D232" s="45"/>
    </row>
    <row r="233" spans="4:4">
      <c r="D233" s="45"/>
    </row>
    <row r="234" spans="4:4">
      <c r="D234" s="45"/>
    </row>
    <row r="235" spans="4:4">
      <c r="D235" s="45"/>
    </row>
    <row r="236" spans="4:4">
      <c r="D236" s="45"/>
    </row>
    <row r="237" spans="4:4">
      <c r="D237" s="45"/>
    </row>
    <row r="238" spans="4:4">
      <c r="D238" s="45"/>
    </row>
    <row r="239" spans="4:4">
      <c r="D239" s="45"/>
    </row>
    <row r="240" spans="4:4">
      <c r="D240" s="45"/>
    </row>
    <row r="241" spans="4:4">
      <c r="D241" s="45"/>
    </row>
    <row r="242" spans="4:4">
      <c r="D242" s="45"/>
    </row>
    <row r="243" spans="4:4">
      <c r="D243" s="45"/>
    </row>
    <row r="244" spans="4:4">
      <c r="D244" s="45"/>
    </row>
    <row r="245" spans="4:4">
      <c r="D245" s="45"/>
    </row>
    <row r="246" spans="4:4">
      <c r="D246" s="45"/>
    </row>
    <row r="247" spans="4:4">
      <c r="D247" s="45"/>
    </row>
    <row r="248" spans="4:4">
      <c r="D248" s="45"/>
    </row>
    <row r="249" spans="4:4">
      <c r="D249" s="45"/>
    </row>
    <row r="250" spans="4:4">
      <c r="D250" s="45"/>
    </row>
    <row r="251" spans="4:4">
      <c r="D251" s="45"/>
    </row>
    <row r="252" spans="4:4">
      <c r="D252" s="45"/>
    </row>
    <row r="253" spans="4:4">
      <c r="D253" s="45"/>
    </row>
    <row r="254" spans="4:4">
      <c r="D254" s="45"/>
    </row>
    <row r="255" spans="4:4">
      <c r="D255" s="45"/>
    </row>
    <row r="256" spans="4:4">
      <c r="D256" s="45"/>
    </row>
    <row r="257" spans="4:4">
      <c r="D257" s="45"/>
    </row>
    <row r="258" spans="4:4">
      <c r="D258" s="45"/>
    </row>
    <row r="259" spans="4:4">
      <c r="D259" s="45"/>
    </row>
    <row r="260" spans="4:4">
      <c r="D260" s="45"/>
    </row>
    <row r="261" spans="4:4">
      <c r="D261" s="45"/>
    </row>
    <row r="262" spans="4:4">
      <c r="D262" s="45"/>
    </row>
    <row r="263" spans="4:4">
      <c r="D263" s="45"/>
    </row>
    <row r="264" spans="4:4">
      <c r="D264" s="45"/>
    </row>
    <row r="265" spans="4:4">
      <c r="D265" s="45"/>
    </row>
    <row r="266" spans="4:4">
      <c r="D266" s="45"/>
    </row>
    <row r="267" spans="4:4">
      <c r="D267" s="45"/>
    </row>
    <row r="268" spans="4:4">
      <c r="D268" s="45"/>
    </row>
    <row r="269" spans="4:4">
      <c r="D269" s="45"/>
    </row>
    <row r="270" spans="4:4">
      <c r="D270" s="45"/>
    </row>
    <row r="271" spans="4:4">
      <c r="D271" s="45"/>
    </row>
    <row r="272" spans="4:4">
      <c r="D272" s="45"/>
    </row>
    <row r="273" spans="4:4">
      <c r="D273" s="45"/>
    </row>
    <row r="274" spans="4:4">
      <c r="D274" s="45"/>
    </row>
    <row r="275" spans="4:4">
      <c r="D275" s="45"/>
    </row>
    <row r="276" spans="4:4">
      <c r="D276" s="45"/>
    </row>
    <row r="277" spans="4:4">
      <c r="D277" s="45"/>
    </row>
    <row r="278" spans="4:4">
      <c r="D278" s="45"/>
    </row>
    <row r="279" spans="4:4">
      <c r="D279" s="45"/>
    </row>
    <row r="280" spans="4:4">
      <c r="D280" s="45"/>
    </row>
    <row r="281" spans="4:4">
      <c r="D281" s="45"/>
    </row>
    <row r="282" spans="4:4">
      <c r="D282" s="45"/>
    </row>
    <row r="283" spans="4:4">
      <c r="D283" s="45"/>
    </row>
    <row r="284" spans="4:4">
      <c r="D284" s="45"/>
    </row>
    <row r="285" spans="4:4">
      <c r="D285" s="45"/>
    </row>
    <row r="286" spans="4:4">
      <c r="D286" s="45"/>
    </row>
    <row r="287" spans="4:4">
      <c r="D287" s="45"/>
    </row>
    <row r="288" spans="4:4">
      <c r="D288" s="45"/>
    </row>
    <row r="289" spans="4:4">
      <c r="D289" s="45"/>
    </row>
    <row r="290" spans="4:4">
      <c r="D290" s="45"/>
    </row>
    <row r="291" spans="4:4">
      <c r="D291" s="45"/>
    </row>
    <row r="292" spans="4:4">
      <c r="D292" s="45"/>
    </row>
    <row r="293" spans="4:4">
      <c r="D293" s="45"/>
    </row>
    <row r="294" spans="4:4">
      <c r="D294" s="45"/>
    </row>
    <row r="295" spans="4:4">
      <c r="D295" s="45"/>
    </row>
    <row r="296" spans="4:4">
      <c r="D296" s="45"/>
    </row>
    <row r="297" spans="4:4">
      <c r="D297" s="45"/>
    </row>
  </sheetData>
  <sheetProtection selectLockedCells="1" selectUnlockedCells="1"/>
  <phoneticPr fontId="9" type="noConversion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4"/>
  <sheetViews>
    <sheetView workbookViewId="0">
      <pane ySplit="1" topLeftCell="A161" activePane="bottomLeft" state="frozen"/>
      <selection pane="bottomLeft" activeCell="A173" sqref="A173"/>
    </sheetView>
  </sheetViews>
  <sheetFormatPr defaultColWidth="11.5703125" defaultRowHeight="15"/>
  <cols>
    <col min="1" max="1" width="94.28515625" style="1" bestFit="1" customWidth="1"/>
    <col min="2" max="2" width="19.7109375" style="2" customWidth="1"/>
    <col min="3" max="3" width="9.7109375" style="3" customWidth="1"/>
    <col min="4" max="4" width="9.7109375" style="3" bestFit="1" customWidth="1"/>
    <col min="5" max="5" width="24" style="2" customWidth="1"/>
    <col min="6" max="6" width="18.28515625" customWidth="1"/>
    <col min="7" max="7" width="10" customWidth="1"/>
    <col min="8" max="8" width="8.85546875" customWidth="1"/>
    <col min="9" max="9" width="18" bestFit="1" customWidth="1"/>
    <col min="10" max="10" width="16.5703125" bestFit="1" customWidth="1"/>
    <col min="11" max="254" width="8.85546875" customWidth="1"/>
  </cols>
  <sheetData>
    <row r="1" spans="1:10" ht="71.25" customHeight="1" thickBot="1">
      <c r="A1" s="4" t="s">
        <v>0</v>
      </c>
      <c r="B1" s="4" t="s">
        <v>1</v>
      </c>
      <c r="C1" s="5" t="s">
        <v>2</v>
      </c>
      <c r="D1" s="5" t="s">
        <v>130</v>
      </c>
      <c r="E1" s="5" t="s">
        <v>3</v>
      </c>
      <c r="F1" s="5" t="s">
        <v>4</v>
      </c>
      <c r="G1" s="89" t="s">
        <v>478</v>
      </c>
      <c r="I1" s="5" t="s">
        <v>476</v>
      </c>
      <c r="J1" s="5" t="s">
        <v>477</v>
      </c>
    </row>
    <row r="2" spans="1:10" ht="15.75" thickBot="1">
      <c r="A2" s="48" t="s">
        <v>0</v>
      </c>
      <c r="B2" s="48" t="s">
        <v>1</v>
      </c>
      <c r="C2" s="49" t="s">
        <v>2</v>
      </c>
      <c r="D2" s="49"/>
      <c r="E2" s="5" t="s">
        <v>3</v>
      </c>
      <c r="F2" s="5" t="s">
        <v>4</v>
      </c>
      <c r="G2" s="90"/>
      <c r="I2" s="73" t="s">
        <v>474</v>
      </c>
      <c r="J2" s="73" t="s">
        <v>475</v>
      </c>
    </row>
    <row r="3" spans="1:10">
      <c r="A3" s="20" t="s">
        <v>161</v>
      </c>
      <c r="B3" s="21"/>
      <c r="C3" s="22"/>
      <c r="D3" s="22"/>
      <c r="E3" s="17"/>
      <c r="F3" s="18"/>
      <c r="G3" s="18"/>
      <c r="I3" s="74">
        <v>1.083</v>
      </c>
      <c r="J3" s="74">
        <v>1.093</v>
      </c>
    </row>
    <row r="4" spans="1:10" ht="15.75" thickBot="1">
      <c r="A4" s="23" t="s">
        <v>5</v>
      </c>
      <c r="B4" s="24"/>
      <c r="C4" s="25"/>
      <c r="D4" s="25"/>
      <c r="E4" s="25"/>
      <c r="F4" s="25"/>
      <c r="G4" s="25"/>
      <c r="I4" s="75" t="s">
        <v>479</v>
      </c>
      <c r="J4" s="75" t="s">
        <v>480</v>
      </c>
    </row>
    <row r="5" spans="1:10">
      <c r="A5" s="26" t="s">
        <v>144</v>
      </c>
      <c r="B5" s="27" t="s">
        <v>145</v>
      </c>
      <c r="C5" s="28" t="s">
        <v>308</v>
      </c>
      <c r="D5" s="28" t="s">
        <v>324</v>
      </c>
      <c r="E5" s="17">
        <v>105.75</v>
      </c>
      <c r="F5" s="18">
        <f>E5/$I$3</f>
        <v>97.64542936288089</v>
      </c>
      <c r="G5" s="18" t="s">
        <v>472</v>
      </c>
    </row>
    <row r="6" spans="1:10">
      <c r="A6" s="26" t="s">
        <v>16</v>
      </c>
      <c r="B6" s="27" t="s">
        <v>17</v>
      </c>
      <c r="C6" s="28" t="s">
        <v>329</v>
      </c>
      <c r="D6" s="28" t="s">
        <v>131</v>
      </c>
      <c r="E6" s="17">
        <v>66.849999999999994</v>
      </c>
      <c r="F6" s="18">
        <f t="shared" ref="F6:F28" si="0">E6/$I$3</f>
        <v>61.726685133887344</v>
      </c>
      <c r="G6" s="18" t="s">
        <v>472</v>
      </c>
    </row>
    <row r="7" spans="1:10">
      <c r="A7" s="26" t="s">
        <v>18</v>
      </c>
      <c r="B7" s="27" t="s">
        <v>19</v>
      </c>
      <c r="C7" s="28">
        <v>200</v>
      </c>
      <c r="D7" s="28" t="s">
        <v>336</v>
      </c>
      <c r="E7" s="17">
        <v>69.95</v>
      </c>
      <c r="F7" s="18">
        <f t="shared" si="0"/>
        <v>64.589104339796862</v>
      </c>
      <c r="G7" s="18" t="s">
        <v>472</v>
      </c>
    </row>
    <row r="8" spans="1:10">
      <c r="A8" s="26" t="s">
        <v>20</v>
      </c>
      <c r="B8" s="27" t="s">
        <v>21</v>
      </c>
      <c r="C8" s="28">
        <v>200</v>
      </c>
      <c r="D8" s="28" t="s">
        <v>137</v>
      </c>
      <c r="E8" s="17">
        <v>91.9</v>
      </c>
      <c r="F8" s="18">
        <f t="shared" si="0"/>
        <v>84.856879039704538</v>
      </c>
      <c r="G8" s="18" t="s">
        <v>472</v>
      </c>
    </row>
    <row r="9" spans="1:10">
      <c r="A9" s="26" t="s">
        <v>22</v>
      </c>
      <c r="B9" s="27" t="s">
        <v>23</v>
      </c>
      <c r="C9" s="28" t="s">
        <v>328</v>
      </c>
      <c r="D9" s="28" t="s">
        <v>132</v>
      </c>
      <c r="E9" s="17">
        <v>89.55</v>
      </c>
      <c r="F9" s="18">
        <f t="shared" si="0"/>
        <v>82.686980609418285</v>
      </c>
      <c r="G9" s="18" t="s">
        <v>472</v>
      </c>
    </row>
    <row r="10" spans="1:10">
      <c r="A10" s="30" t="s">
        <v>24</v>
      </c>
      <c r="B10" s="31" t="s">
        <v>25</v>
      </c>
      <c r="C10" s="32">
        <v>400</v>
      </c>
      <c r="D10" s="28" t="s">
        <v>133</v>
      </c>
      <c r="E10" s="17">
        <v>140.55000000000001</v>
      </c>
      <c r="F10" s="18">
        <f t="shared" si="0"/>
        <v>129.77839335180056</v>
      </c>
      <c r="G10" s="18" t="s">
        <v>472</v>
      </c>
    </row>
    <row r="11" spans="1:10">
      <c r="A11" s="26" t="s">
        <v>26</v>
      </c>
      <c r="B11" s="27" t="s">
        <v>27</v>
      </c>
      <c r="C11" s="32">
        <v>400</v>
      </c>
      <c r="D11" s="28" t="s">
        <v>135</v>
      </c>
      <c r="E11" s="17">
        <v>119.95</v>
      </c>
      <c r="F11" s="18">
        <f t="shared" si="0"/>
        <v>110.75715604801478</v>
      </c>
      <c r="G11" s="18" t="s">
        <v>472</v>
      </c>
    </row>
    <row r="12" spans="1:10">
      <c r="A12" s="26" t="s">
        <v>28</v>
      </c>
      <c r="B12" s="27" t="s">
        <v>29</v>
      </c>
      <c r="C12" s="32">
        <v>400</v>
      </c>
      <c r="D12" s="28" t="s">
        <v>399</v>
      </c>
      <c r="E12" s="17">
        <v>158.5</v>
      </c>
      <c r="F12" s="18">
        <f t="shared" si="0"/>
        <v>146.3527239150508</v>
      </c>
      <c r="G12" s="18" t="s">
        <v>472</v>
      </c>
    </row>
    <row r="13" spans="1:10">
      <c r="A13" s="26" t="s">
        <v>334</v>
      </c>
      <c r="B13" s="27" t="s">
        <v>142</v>
      </c>
      <c r="C13" s="32">
        <v>100</v>
      </c>
      <c r="D13" s="28" t="s">
        <v>341</v>
      </c>
      <c r="E13" s="17">
        <v>240.8</v>
      </c>
      <c r="F13" s="18">
        <f t="shared" si="0"/>
        <v>222.34533702677749</v>
      </c>
      <c r="G13" s="18" t="s">
        <v>472</v>
      </c>
    </row>
    <row r="14" spans="1:10">
      <c r="A14" s="26" t="s">
        <v>30</v>
      </c>
      <c r="B14" s="27" t="s">
        <v>31</v>
      </c>
      <c r="C14" s="32">
        <v>210</v>
      </c>
      <c r="D14" s="28" t="s">
        <v>325</v>
      </c>
      <c r="E14" s="17">
        <v>171.85</v>
      </c>
      <c r="F14" s="18">
        <f t="shared" si="0"/>
        <v>158.67959372114495</v>
      </c>
      <c r="G14" s="18" t="s">
        <v>472</v>
      </c>
    </row>
    <row r="15" spans="1:10">
      <c r="A15" s="26" t="s">
        <v>32</v>
      </c>
      <c r="B15" s="27" t="s">
        <v>33</v>
      </c>
      <c r="C15" s="32">
        <v>200</v>
      </c>
      <c r="D15" s="28" t="s">
        <v>136</v>
      </c>
      <c r="E15" s="17">
        <v>180.25</v>
      </c>
      <c r="F15" s="18">
        <f t="shared" si="0"/>
        <v>166.43582640812559</v>
      </c>
      <c r="G15" s="18" t="s">
        <v>472</v>
      </c>
    </row>
    <row r="16" spans="1:10">
      <c r="A16" s="26" t="s">
        <v>34</v>
      </c>
      <c r="B16" s="27" t="s">
        <v>35</v>
      </c>
      <c r="C16" s="32">
        <v>300</v>
      </c>
      <c r="D16" s="28" t="s">
        <v>326</v>
      </c>
      <c r="E16" s="17">
        <v>210.95</v>
      </c>
      <c r="F16" s="18">
        <f t="shared" si="0"/>
        <v>194.78301015697139</v>
      </c>
      <c r="G16" s="18" t="s">
        <v>472</v>
      </c>
    </row>
    <row r="17" spans="1:7">
      <c r="A17" s="26" t="s">
        <v>36</v>
      </c>
      <c r="B17" s="27" t="s">
        <v>37</v>
      </c>
      <c r="C17" s="32">
        <v>600</v>
      </c>
      <c r="D17" s="28" t="s">
        <v>337</v>
      </c>
      <c r="E17" s="17">
        <v>308.95</v>
      </c>
      <c r="F17" s="18">
        <f t="shared" si="0"/>
        <v>285.27239150507847</v>
      </c>
      <c r="G17" s="18" t="s">
        <v>472</v>
      </c>
    </row>
    <row r="18" spans="1:7">
      <c r="A18" s="26" t="s">
        <v>333</v>
      </c>
      <c r="B18" s="27" t="s">
        <v>141</v>
      </c>
      <c r="C18" s="32">
        <v>600</v>
      </c>
      <c r="D18" s="28" t="s">
        <v>340</v>
      </c>
      <c r="E18" s="17">
        <v>337</v>
      </c>
      <c r="F18" s="18">
        <f t="shared" si="0"/>
        <v>311.17266851338877</v>
      </c>
      <c r="G18" s="18" t="s">
        <v>472</v>
      </c>
    </row>
    <row r="19" spans="1:7">
      <c r="A19" s="26" t="s">
        <v>38</v>
      </c>
      <c r="B19" s="27" t="s">
        <v>39</v>
      </c>
      <c r="C19" s="32">
        <v>200</v>
      </c>
      <c r="D19" s="28" t="s">
        <v>134</v>
      </c>
      <c r="E19" s="17">
        <v>315.8</v>
      </c>
      <c r="F19" s="18">
        <f t="shared" si="0"/>
        <v>291.59741458910435</v>
      </c>
      <c r="G19" s="18" t="s">
        <v>472</v>
      </c>
    </row>
    <row r="20" spans="1:7">
      <c r="A20" s="26" t="s">
        <v>40</v>
      </c>
      <c r="B20" s="27" t="s">
        <v>41</v>
      </c>
      <c r="C20" s="32">
        <v>200</v>
      </c>
      <c r="D20" s="28" t="s">
        <v>327</v>
      </c>
      <c r="E20" s="17">
        <v>456.5</v>
      </c>
      <c r="F20" s="18">
        <f t="shared" si="0"/>
        <v>421.51431209602958</v>
      </c>
      <c r="G20" s="18" t="s">
        <v>472</v>
      </c>
    </row>
    <row r="21" spans="1:7">
      <c r="A21" s="26" t="s">
        <v>330</v>
      </c>
      <c r="B21" s="27" t="s">
        <v>141</v>
      </c>
      <c r="C21" s="32">
        <v>1000</v>
      </c>
      <c r="D21" s="28" t="s">
        <v>335</v>
      </c>
      <c r="E21" s="17">
        <v>339</v>
      </c>
      <c r="F21" s="18">
        <f t="shared" si="0"/>
        <v>313.01939058171746</v>
      </c>
      <c r="G21" s="18" t="s">
        <v>472</v>
      </c>
    </row>
    <row r="22" spans="1:7">
      <c r="A22" s="26" t="s">
        <v>352</v>
      </c>
      <c r="B22" s="27" t="s">
        <v>355</v>
      </c>
      <c r="C22" s="32">
        <v>200</v>
      </c>
      <c r="D22" s="28" t="s">
        <v>350</v>
      </c>
      <c r="E22" s="17">
        <v>235</v>
      </c>
      <c r="F22" s="18">
        <f t="shared" si="0"/>
        <v>216.98984302862419</v>
      </c>
      <c r="G22" s="18" t="s">
        <v>472</v>
      </c>
    </row>
    <row r="23" spans="1:7">
      <c r="A23" s="26" t="s">
        <v>353</v>
      </c>
      <c r="B23" s="27" t="s">
        <v>351</v>
      </c>
      <c r="C23" s="32">
        <v>200</v>
      </c>
      <c r="D23" s="28" t="s">
        <v>349</v>
      </c>
      <c r="E23" s="17">
        <v>334.25</v>
      </c>
      <c r="F23" s="18">
        <f t="shared" si="0"/>
        <v>308.63342566943675</v>
      </c>
      <c r="G23" s="18" t="s">
        <v>472</v>
      </c>
    </row>
    <row r="24" spans="1:7">
      <c r="A24" s="26" t="s">
        <v>354</v>
      </c>
      <c r="B24" s="27" t="s">
        <v>347</v>
      </c>
      <c r="C24" s="32">
        <v>200</v>
      </c>
      <c r="D24" s="28" t="s">
        <v>348</v>
      </c>
      <c r="E24" s="17">
        <v>436.85</v>
      </c>
      <c r="F24" s="18">
        <f t="shared" si="0"/>
        <v>403.37026777469993</v>
      </c>
      <c r="G24" s="18" t="s">
        <v>472</v>
      </c>
    </row>
    <row r="25" spans="1:7">
      <c r="A25" s="26" t="s">
        <v>331</v>
      </c>
      <c r="B25" s="27" t="s">
        <v>139</v>
      </c>
      <c r="C25" s="32">
        <v>500</v>
      </c>
      <c r="D25" s="28" t="s">
        <v>338</v>
      </c>
      <c r="E25" s="17">
        <v>574.54999999999995</v>
      </c>
      <c r="F25" s="18">
        <f t="shared" si="0"/>
        <v>530.51708217913199</v>
      </c>
      <c r="G25" s="18" t="s">
        <v>472</v>
      </c>
    </row>
    <row r="26" spans="1:7">
      <c r="A26" s="26" t="s">
        <v>332</v>
      </c>
      <c r="B26" s="27" t="s">
        <v>140</v>
      </c>
      <c r="C26" s="32">
        <v>900</v>
      </c>
      <c r="D26" s="28" t="s">
        <v>339</v>
      </c>
      <c r="E26" s="17">
        <v>434.25</v>
      </c>
      <c r="F26" s="18">
        <f t="shared" si="0"/>
        <v>400.96952908587258</v>
      </c>
      <c r="G26" s="18" t="s">
        <v>472</v>
      </c>
    </row>
    <row r="27" spans="1:7">
      <c r="A27" s="26" t="s">
        <v>342</v>
      </c>
      <c r="B27" s="27" t="s">
        <v>344</v>
      </c>
      <c r="C27" s="32">
        <v>200</v>
      </c>
      <c r="D27" s="28" t="s">
        <v>143</v>
      </c>
      <c r="E27" s="17">
        <v>6349</v>
      </c>
      <c r="F27" s="18">
        <f t="shared" si="0"/>
        <v>5862.4192059095112</v>
      </c>
      <c r="G27" s="18" t="s">
        <v>472</v>
      </c>
    </row>
    <row r="28" spans="1:7">
      <c r="A28" s="26" t="s">
        <v>343</v>
      </c>
      <c r="B28" s="27" t="s">
        <v>345</v>
      </c>
      <c r="C28" s="32">
        <v>200</v>
      </c>
      <c r="D28" s="28" t="s">
        <v>346</v>
      </c>
      <c r="E28" s="17">
        <v>3299</v>
      </c>
      <c r="F28" s="18">
        <f t="shared" si="0"/>
        <v>3046.1680517082182</v>
      </c>
      <c r="G28" s="18" t="s">
        <v>472</v>
      </c>
    </row>
    <row r="29" spans="1:7">
      <c r="A29" s="26"/>
      <c r="B29" s="27"/>
      <c r="C29" s="32"/>
      <c r="D29" s="28"/>
      <c r="E29" s="17"/>
      <c r="F29" s="18"/>
      <c r="G29" s="18"/>
    </row>
    <row r="30" spans="1:7">
      <c r="A30" s="23" t="s">
        <v>398</v>
      </c>
      <c r="B30" s="24"/>
      <c r="C30" s="25"/>
      <c r="D30" s="25"/>
      <c r="E30" s="25"/>
      <c r="F30" s="25"/>
      <c r="G30" s="25"/>
    </row>
    <row r="31" spans="1:7">
      <c r="A31" s="26" t="s">
        <v>38</v>
      </c>
      <c r="B31" s="27" t="s">
        <v>358</v>
      </c>
      <c r="C31" s="32" t="s">
        <v>284</v>
      </c>
      <c r="D31" s="28" t="s">
        <v>311</v>
      </c>
      <c r="E31" s="17">
        <v>548.1</v>
      </c>
      <c r="F31" s="18">
        <f>E31/$I$3</f>
        <v>506.09418282548478</v>
      </c>
      <c r="G31" s="18" t="s">
        <v>472</v>
      </c>
    </row>
    <row r="32" spans="1:7">
      <c r="A32" s="26" t="s">
        <v>36</v>
      </c>
      <c r="B32" s="27" t="s">
        <v>359</v>
      </c>
      <c r="C32" s="32" t="s">
        <v>284</v>
      </c>
      <c r="D32" s="28" t="s">
        <v>378</v>
      </c>
      <c r="E32" s="17">
        <v>339.15</v>
      </c>
      <c r="F32" s="18">
        <f t="shared" ref="F32:F51" si="1">E32/$I$3</f>
        <v>313.15789473684208</v>
      </c>
      <c r="G32" s="18" t="s">
        <v>472</v>
      </c>
    </row>
    <row r="33" spans="1:7">
      <c r="A33" s="26" t="s">
        <v>34</v>
      </c>
      <c r="B33" s="27" t="s">
        <v>360</v>
      </c>
      <c r="C33" s="32" t="s">
        <v>284</v>
      </c>
      <c r="D33" s="28" t="s">
        <v>379</v>
      </c>
      <c r="E33" s="17">
        <v>394.8</v>
      </c>
      <c r="F33" s="18">
        <f t="shared" si="1"/>
        <v>364.54293628808864</v>
      </c>
      <c r="G33" s="18" t="s">
        <v>472</v>
      </c>
    </row>
    <row r="34" spans="1:7">
      <c r="A34" s="26" t="s">
        <v>32</v>
      </c>
      <c r="B34" s="27" t="s">
        <v>361</v>
      </c>
      <c r="C34" s="32" t="s">
        <v>284</v>
      </c>
      <c r="D34" s="28" t="s">
        <v>380</v>
      </c>
      <c r="E34" s="17">
        <v>225.75</v>
      </c>
      <c r="F34" s="18">
        <f t="shared" si="1"/>
        <v>208.44875346260389</v>
      </c>
      <c r="G34" s="18" t="s">
        <v>472</v>
      </c>
    </row>
    <row r="35" spans="1:7">
      <c r="A35" s="26" t="s">
        <v>32</v>
      </c>
      <c r="B35" s="27" t="s">
        <v>362</v>
      </c>
      <c r="C35" s="32" t="s">
        <v>284</v>
      </c>
      <c r="D35" s="28" t="s">
        <v>381</v>
      </c>
      <c r="E35" s="17">
        <v>225.75</v>
      </c>
      <c r="F35" s="18">
        <f t="shared" si="1"/>
        <v>208.44875346260389</v>
      </c>
      <c r="G35" s="18" t="s">
        <v>472</v>
      </c>
    </row>
    <row r="36" spans="1:7">
      <c r="A36" s="26" t="s">
        <v>30</v>
      </c>
      <c r="B36" s="27" t="s">
        <v>138</v>
      </c>
      <c r="C36" s="32" t="s">
        <v>284</v>
      </c>
      <c r="D36" s="28" t="s">
        <v>382</v>
      </c>
      <c r="E36" s="17">
        <v>296.10000000000002</v>
      </c>
      <c r="F36" s="18">
        <f t="shared" si="1"/>
        <v>273.40720221606654</v>
      </c>
      <c r="G36" s="18" t="s">
        <v>472</v>
      </c>
    </row>
    <row r="37" spans="1:7">
      <c r="A37" s="26" t="s">
        <v>30</v>
      </c>
      <c r="B37" s="27" t="s">
        <v>363</v>
      </c>
      <c r="C37" s="32" t="s">
        <v>284</v>
      </c>
      <c r="D37" s="28" t="s">
        <v>383</v>
      </c>
      <c r="E37" s="17">
        <v>296.10000000000002</v>
      </c>
      <c r="F37" s="18">
        <f t="shared" si="1"/>
        <v>273.40720221606654</v>
      </c>
      <c r="G37" s="18" t="s">
        <v>472</v>
      </c>
    </row>
    <row r="38" spans="1:7">
      <c r="A38" s="26" t="s">
        <v>28</v>
      </c>
      <c r="B38" s="27" t="s">
        <v>364</v>
      </c>
      <c r="C38" s="32" t="s">
        <v>284</v>
      </c>
      <c r="D38" s="28" t="s">
        <v>384</v>
      </c>
      <c r="E38" s="17">
        <v>263.55</v>
      </c>
      <c r="F38" s="18">
        <f t="shared" si="1"/>
        <v>243.35180055401665</v>
      </c>
      <c r="G38" s="18" t="s">
        <v>472</v>
      </c>
    </row>
    <row r="39" spans="1:7">
      <c r="A39" s="26" t="s">
        <v>28</v>
      </c>
      <c r="B39" s="27" t="s">
        <v>365</v>
      </c>
      <c r="C39" s="32" t="s">
        <v>284</v>
      </c>
      <c r="D39" s="28" t="s">
        <v>385</v>
      </c>
      <c r="E39" s="17">
        <v>263.55</v>
      </c>
      <c r="F39" s="18">
        <f t="shared" si="1"/>
        <v>243.35180055401665</v>
      </c>
      <c r="G39" s="18" t="s">
        <v>472</v>
      </c>
    </row>
    <row r="40" spans="1:7">
      <c r="A40" s="26" t="s">
        <v>26</v>
      </c>
      <c r="B40" s="27" t="s">
        <v>366</v>
      </c>
      <c r="C40" s="32" t="s">
        <v>284</v>
      </c>
      <c r="D40" s="28" t="s">
        <v>386</v>
      </c>
      <c r="E40" s="17">
        <v>223.65</v>
      </c>
      <c r="F40" s="18">
        <f t="shared" si="1"/>
        <v>206.50969529085873</v>
      </c>
      <c r="G40" s="18" t="s">
        <v>472</v>
      </c>
    </row>
    <row r="41" spans="1:7">
      <c r="A41" s="26" t="s">
        <v>26</v>
      </c>
      <c r="B41" s="27" t="s">
        <v>367</v>
      </c>
      <c r="C41" s="32" t="s">
        <v>284</v>
      </c>
      <c r="D41" s="28" t="s">
        <v>387</v>
      </c>
      <c r="E41" s="17">
        <v>223.65</v>
      </c>
      <c r="F41" s="18">
        <f t="shared" si="1"/>
        <v>206.50969529085873</v>
      </c>
      <c r="G41" s="18" t="s">
        <v>472</v>
      </c>
    </row>
    <row r="42" spans="1:7">
      <c r="A42" s="26" t="s">
        <v>24</v>
      </c>
      <c r="B42" s="27" t="s">
        <v>368</v>
      </c>
      <c r="C42" s="32" t="s">
        <v>284</v>
      </c>
      <c r="D42" s="28" t="s">
        <v>388</v>
      </c>
      <c r="E42" s="17">
        <v>170.1</v>
      </c>
      <c r="F42" s="18">
        <f t="shared" si="1"/>
        <v>157.06371191135733</v>
      </c>
      <c r="G42" s="18" t="s">
        <v>472</v>
      </c>
    </row>
    <row r="43" spans="1:7">
      <c r="A43" s="26" t="s">
        <v>24</v>
      </c>
      <c r="B43" s="27" t="s">
        <v>369</v>
      </c>
      <c r="C43" s="32" t="s">
        <v>284</v>
      </c>
      <c r="D43" s="28" t="s">
        <v>389</v>
      </c>
      <c r="E43" s="17">
        <v>170.1</v>
      </c>
      <c r="F43" s="18">
        <f t="shared" si="1"/>
        <v>157.06371191135733</v>
      </c>
      <c r="G43" s="18" t="s">
        <v>472</v>
      </c>
    </row>
    <row r="44" spans="1:7">
      <c r="A44" s="26" t="s">
        <v>22</v>
      </c>
      <c r="B44" s="27" t="s">
        <v>370</v>
      </c>
      <c r="C44" s="32" t="s">
        <v>284</v>
      </c>
      <c r="D44" s="28" t="s">
        <v>390</v>
      </c>
      <c r="E44" s="17">
        <v>136.5</v>
      </c>
      <c r="F44" s="18">
        <f t="shared" si="1"/>
        <v>126.0387811634349</v>
      </c>
      <c r="G44" s="18" t="s">
        <v>472</v>
      </c>
    </row>
    <row r="45" spans="1:7">
      <c r="A45" s="26" t="s">
        <v>22</v>
      </c>
      <c r="B45" s="27" t="s">
        <v>371</v>
      </c>
      <c r="C45" s="32" t="s">
        <v>284</v>
      </c>
      <c r="D45" s="28" t="s">
        <v>391</v>
      </c>
      <c r="E45" s="17">
        <v>135.44999999999999</v>
      </c>
      <c r="F45" s="18">
        <f t="shared" si="1"/>
        <v>125.06925207756233</v>
      </c>
      <c r="G45" s="18" t="s">
        <v>472</v>
      </c>
    </row>
    <row r="46" spans="1:7">
      <c r="A46" s="26" t="s">
        <v>18</v>
      </c>
      <c r="B46" s="27" t="s">
        <v>372</v>
      </c>
      <c r="C46" s="32" t="s">
        <v>284</v>
      </c>
      <c r="D46" s="28" t="s">
        <v>392</v>
      </c>
      <c r="E46" s="17">
        <v>95.55</v>
      </c>
      <c r="F46" s="18">
        <f t="shared" si="1"/>
        <v>88.227146814404435</v>
      </c>
      <c r="G46" s="18" t="s">
        <v>472</v>
      </c>
    </row>
    <row r="47" spans="1:7">
      <c r="A47" s="26" t="s">
        <v>18</v>
      </c>
      <c r="B47" s="27" t="s">
        <v>373</v>
      </c>
      <c r="C47" s="32" t="s">
        <v>284</v>
      </c>
      <c r="D47" s="28" t="s">
        <v>393</v>
      </c>
      <c r="E47" s="17">
        <v>93.45</v>
      </c>
      <c r="F47" s="18">
        <f t="shared" si="1"/>
        <v>86.288088642659289</v>
      </c>
      <c r="G47" s="18" t="s">
        <v>472</v>
      </c>
    </row>
    <row r="48" spans="1:7">
      <c r="A48" s="26" t="s">
        <v>356</v>
      </c>
      <c r="B48" s="27" t="s">
        <v>374</v>
      </c>
      <c r="C48" s="32" t="s">
        <v>284</v>
      </c>
      <c r="D48" s="28" t="s">
        <v>394</v>
      </c>
      <c r="E48" s="17">
        <v>76.650000000000006</v>
      </c>
      <c r="F48" s="18">
        <f t="shared" si="1"/>
        <v>70.77562326869807</v>
      </c>
      <c r="G48" s="18" t="s">
        <v>472</v>
      </c>
    </row>
    <row r="49" spans="1:7">
      <c r="A49" s="26" t="s">
        <v>356</v>
      </c>
      <c r="B49" s="27" t="s">
        <v>375</v>
      </c>
      <c r="C49" s="32" t="s">
        <v>284</v>
      </c>
      <c r="D49" s="28" t="s">
        <v>395</v>
      </c>
      <c r="E49" s="17">
        <v>73.5</v>
      </c>
      <c r="F49" s="18">
        <f t="shared" si="1"/>
        <v>67.86703601108033</v>
      </c>
      <c r="G49" s="18" t="s">
        <v>472</v>
      </c>
    </row>
    <row r="50" spans="1:7">
      <c r="A50" s="26" t="s">
        <v>357</v>
      </c>
      <c r="B50" s="27" t="s">
        <v>376</v>
      </c>
      <c r="C50" s="32" t="s">
        <v>284</v>
      </c>
      <c r="D50" s="28" t="s">
        <v>396</v>
      </c>
      <c r="E50" s="17">
        <v>100.8</v>
      </c>
      <c r="F50" s="18">
        <f t="shared" si="1"/>
        <v>93.07479224376732</v>
      </c>
      <c r="G50" s="18" t="s">
        <v>472</v>
      </c>
    </row>
    <row r="51" spans="1:7">
      <c r="A51" s="26" t="s">
        <v>357</v>
      </c>
      <c r="B51" s="27" t="s">
        <v>377</v>
      </c>
      <c r="C51" s="32" t="s">
        <v>284</v>
      </c>
      <c r="D51" s="28" t="s">
        <v>397</v>
      </c>
      <c r="E51" s="17">
        <v>98.7</v>
      </c>
      <c r="F51" s="18">
        <f t="shared" si="1"/>
        <v>91.13573407202216</v>
      </c>
      <c r="G51" s="18" t="s">
        <v>472</v>
      </c>
    </row>
    <row r="52" spans="1:7">
      <c r="A52" s="8" t="s">
        <v>160</v>
      </c>
      <c r="B52" s="9"/>
      <c r="C52" s="10"/>
      <c r="D52" s="10"/>
      <c r="E52" s="17"/>
      <c r="F52" s="18"/>
      <c r="G52" s="18"/>
    </row>
    <row r="53" spans="1:7">
      <c r="A53" s="11" t="s">
        <v>5</v>
      </c>
      <c r="B53" s="12"/>
      <c r="C53" s="13"/>
      <c r="D53" s="13"/>
      <c r="E53" s="13"/>
      <c r="F53" s="13"/>
      <c r="G53" s="13"/>
    </row>
    <row r="54" spans="1:7">
      <c r="A54" s="14" t="s">
        <v>6</v>
      </c>
      <c r="B54" s="15" t="s">
        <v>7</v>
      </c>
      <c r="C54" s="16">
        <v>100</v>
      </c>
      <c r="D54" s="16" t="s">
        <v>146</v>
      </c>
      <c r="E54" s="17">
        <f>F54*$J$3</f>
        <v>56.835999999999999</v>
      </c>
      <c r="F54" s="18">
        <v>52</v>
      </c>
      <c r="G54" s="18" t="s">
        <v>473</v>
      </c>
    </row>
    <row r="55" spans="1:7">
      <c r="A55" s="14" t="s">
        <v>150</v>
      </c>
      <c r="B55" s="15" t="s">
        <v>151</v>
      </c>
      <c r="C55" s="16" t="s">
        <v>152</v>
      </c>
      <c r="D55" s="16" t="s">
        <v>305</v>
      </c>
      <c r="E55" s="17">
        <f t="shared" ref="E55:E61" si="2">F55*$J$3</f>
        <v>102.57804999999999</v>
      </c>
      <c r="F55" s="18">
        <v>93.85</v>
      </c>
      <c r="G55" s="18" t="s">
        <v>473</v>
      </c>
    </row>
    <row r="56" spans="1:7">
      <c r="A56" s="14" t="s">
        <v>153</v>
      </c>
      <c r="B56" s="15" t="s">
        <v>154</v>
      </c>
      <c r="C56" s="16" t="s">
        <v>155</v>
      </c>
      <c r="D56" s="16" t="s">
        <v>306</v>
      </c>
      <c r="E56" s="17">
        <f t="shared" si="2"/>
        <v>65.503489999999999</v>
      </c>
      <c r="F56" s="18">
        <v>59.93</v>
      </c>
      <c r="G56" s="18" t="s">
        <v>473</v>
      </c>
    </row>
    <row r="57" spans="1:7">
      <c r="A57" s="14" t="s">
        <v>8</v>
      </c>
      <c r="B57" s="15" t="s">
        <v>9</v>
      </c>
      <c r="C57" s="16">
        <v>100</v>
      </c>
      <c r="D57" s="16" t="s">
        <v>147</v>
      </c>
      <c r="E57" s="17">
        <f t="shared" si="2"/>
        <v>114.765</v>
      </c>
      <c r="F57" s="18">
        <v>105</v>
      </c>
      <c r="G57" s="18" t="s">
        <v>473</v>
      </c>
    </row>
    <row r="58" spans="1:7">
      <c r="A58" s="14" t="s">
        <v>10</v>
      </c>
      <c r="B58" s="15" t="s">
        <v>11</v>
      </c>
      <c r="C58" s="16">
        <v>100</v>
      </c>
      <c r="D58" s="16" t="s">
        <v>148</v>
      </c>
      <c r="E58" s="17">
        <f t="shared" si="2"/>
        <v>97.277000000000001</v>
      </c>
      <c r="F58" s="18">
        <v>89</v>
      </c>
      <c r="G58" s="18" t="s">
        <v>473</v>
      </c>
    </row>
    <row r="59" spans="1:7">
      <c r="A59" s="14" t="s">
        <v>14</v>
      </c>
      <c r="B59" s="15" t="s">
        <v>15</v>
      </c>
      <c r="C59" s="16">
        <v>15</v>
      </c>
      <c r="D59" s="16" t="s">
        <v>159</v>
      </c>
      <c r="E59" s="17">
        <f t="shared" si="2"/>
        <v>192.53194999999999</v>
      </c>
      <c r="F59" s="18">
        <v>176.15</v>
      </c>
      <c r="G59" s="18" t="s">
        <v>473</v>
      </c>
    </row>
    <row r="60" spans="1:7">
      <c r="A60" s="14" t="s">
        <v>12</v>
      </c>
      <c r="B60" s="15" t="s">
        <v>13</v>
      </c>
      <c r="C60" s="16">
        <v>100</v>
      </c>
      <c r="D60" s="16" t="s">
        <v>149</v>
      </c>
      <c r="E60" s="17">
        <f t="shared" si="2"/>
        <v>115.858</v>
      </c>
      <c r="F60" s="18">
        <v>106</v>
      </c>
      <c r="G60" s="18" t="s">
        <v>473</v>
      </c>
    </row>
    <row r="61" spans="1:7">
      <c r="A61" s="14" t="s">
        <v>156</v>
      </c>
      <c r="B61" s="15" t="s">
        <v>157</v>
      </c>
      <c r="C61" s="16" t="s">
        <v>158</v>
      </c>
      <c r="D61" s="16" t="s">
        <v>307</v>
      </c>
      <c r="E61" s="17">
        <f t="shared" si="2"/>
        <v>146.18875</v>
      </c>
      <c r="F61" s="18">
        <v>133.75</v>
      </c>
      <c r="G61" s="18" t="s">
        <v>473</v>
      </c>
    </row>
    <row r="62" spans="1:7" ht="15.75" thickBot="1">
      <c r="A62" s="26"/>
      <c r="B62" s="27"/>
      <c r="C62" s="32"/>
      <c r="D62" s="28"/>
      <c r="E62" s="17"/>
      <c r="F62" s="18"/>
      <c r="G62" s="18"/>
    </row>
    <row r="63" spans="1:7" ht="15.75" thickBot="1">
      <c r="A63" s="33" t="s">
        <v>216</v>
      </c>
      <c r="B63" s="33"/>
      <c r="C63" s="34"/>
      <c r="D63" s="34"/>
      <c r="E63" s="33"/>
      <c r="F63" s="33"/>
      <c r="G63" s="33"/>
    </row>
    <row r="64" spans="1:7">
      <c r="A64" s="30" t="s">
        <v>42</v>
      </c>
      <c r="B64" s="30" t="s">
        <v>43</v>
      </c>
      <c r="C64" s="35">
        <v>400</v>
      </c>
      <c r="D64" s="35" t="s">
        <v>176</v>
      </c>
      <c r="E64" s="17">
        <f>F64*$J$3</f>
        <v>112.57899999999999</v>
      </c>
      <c r="F64" s="36">
        <v>103</v>
      </c>
      <c r="G64" s="18" t="s">
        <v>473</v>
      </c>
    </row>
    <row r="65" spans="1:7">
      <c r="A65" s="30" t="s">
        <v>44</v>
      </c>
      <c r="B65" s="30" t="s">
        <v>45</v>
      </c>
      <c r="C65" s="35">
        <v>0</v>
      </c>
      <c r="D65" s="35" t="s">
        <v>177</v>
      </c>
      <c r="E65" s="17">
        <f t="shared" ref="E65:E68" si="3">F65*$J$3</f>
        <v>81.701750000000004</v>
      </c>
      <c r="F65" s="36">
        <v>74.75</v>
      </c>
      <c r="G65" s="18" t="s">
        <v>473</v>
      </c>
    </row>
    <row r="66" spans="1:7">
      <c r="A66" s="30" t="s">
        <v>46</v>
      </c>
      <c r="B66" s="30" t="s">
        <v>47</v>
      </c>
      <c r="C66" s="35">
        <v>300</v>
      </c>
      <c r="D66" s="35" t="s">
        <v>178</v>
      </c>
      <c r="E66" s="17">
        <f t="shared" si="3"/>
        <v>180.345</v>
      </c>
      <c r="F66" s="36">
        <v>165</v>
      </c>
      <c r="G66" s="18" t="s">
        <v>473</v>
      </c>
    </row>
    <row r="67" spans="1:7">
      <c r="A67" s="30" t="s">
        <v>48</v>
      </c>
      <c r="B67" s="30" t="s">
        <v>49</v>
      </c>
      <c r="C67" s="35">
        <v>200</v>
      </c>
      <c r="D67" s="35" t="s">
        <v>179</v>
      </c>
      <c r="E67" s="17">
        <f t="shared" si="3"/>
        <v>132.25299999999999</v>
      </c>
      <c r="F67" s="36">
        <v>121</v>
      </c>
      <c r="G67" s="18" t="s">
        <v>473</v>
      </c>
    </row>
    <row r="68" spans="1:7">
      <c r="A68" s="30" t="s">
        <v>50</v>
      </c>
      <c r="B68" s="30" t="s">
        <v>51</v>
      </c>
      <c r="C68" s="35">
        <v>4</v>
      </c>
      <c r="D68" s="35" t="s">
        <v>180</v>
      </c>
      <c r="E68" s="17">
        <f t="shared" si="3"/>
        <v>313.54890999999998</v>
      </c>
      <c r="F68" s="36">
        <v>286.87</v>
      </c>
      <c r="G68" s="18" t="s">
        <v>473</v>
      </c>
    </row>
    <row r="69" spans="1:7">
      <c r="A69" s="30" t="s">
        <v>52</v>
      </c>
      <c r="B69" s="30" t="s">
        <v>53</v>
      </c>
      <c r="C69" s="35" t="s">
        <v>84</v>
      </c>
      <c r="D69" s="35" t="s">
        <v>292</v>
      </c>
      <c r="E69" s="17">
        <v>39.950000000000003</v>
      </c>
      <c r="F69" s="18">
        <f>E69/$I$3</f>
        <v>36.888273314866119</v>
      </c>
      <c r="G69" s="18" t="s">
        <v>472</v>
      </c>
    </row>
    <row r="70" spans="1:7">
      <c r="A70" s="30" t="s">
        <v>287</v>
      </c>
      <c r="B70" s="30" t="s">
        <v>286</v>
      </c>
      <c r="C70" s="35" t="s">
        <v>84</v>
      </c>
      <c r="D70" s="35" t="s">
        <v>288</v>
      </c>
      <c r="E70" s="17">
        <v>65.709999999999994</v>
      </c>
      <c r="F70" s="18">
        <f t="shared" ref="F70:F75" si="4">E70/$I$3</f>
        <v>60.674053554939981</v>
      </c>
      <c r="G70" s="18" t="s">
        <v>472</v>
      </c>
    </row>
    <row r="71" spans="1:7">
      <c r="A71" s="30" t="s">
        <v>290</v>
      </c>
      <c r="B71" s="30" t="s">
        <v>289</v>
      </c>
      <c r="C71" s="35" t="s">
        <v>84</v>
      </c>
      <c r="D71" s="35" t="s">
        <v>291</v>
      </c>
      <c r="E71" s="17">
        <v>65.709999999999994</v>
      </c>
      <c r="F71" s="18">
        <f t="shared" si="4"/>
        <v>60.674053554939981</v>
      </c>
      <c r="G71" s="18" t="s">
        <v>472</v>
      </c>
    </row>
    <row r="72" spans="1:7">
      <c r="A72" s="30" t="s">
        <v>294</v>
      </c>
      <c r="B72" s="30" t="s">
        <v>293</v>
      </c>
      <c r="C72" s="35" t="s">
        <v>84</v>
      </c>
      <c r="D72" s="35" t="s">
        <v>295</v>
      </c>
      <c r="E72" s="17">
        <v>39.15</v>
      </c>
      <c r="F72" s="18">
        <f t="shared" si="4"/>
        <v>36.149584487534625</v>
      </c>
      <c r="G72" s="18" t="s">
        <v>472</v>
      </c>
    </row>
    <row r="73" spans="1:7">
      <c r="A73" s="30" t="s">
        <v>298</v>
      </c>
      <c r="B73" s="30" t="s">
        <v>296</v>
      </c>
      <c r="C73" s="35" t="s">
        <v>99</v>
      </c>
      <c r="D73" s="35" t="s">
        <v>297</v>
      </c>
      <c r="E73" s="17">
        <v>62.45</v>
      </c>
      <c r="F73" s="18">
        <f t="shared" si="4"/>
        <v>57.663896583564181</v>
      </c>
      <c r="G73" s="18" t="s">
        <v>472</v>
      </c>
    </row>
    <row r="74" spans="1:7">
      <c r="A74" s="30" t="s">
        <v>300</v>
      </c>
      <c r="B74" s="30" t="s">
        <v>299</v>
      </c>
      <c r="C74" s="35" t="s">
        <v>84</v>
      </c>
      <c r="D74" s="35" t="s">
        <v>301</v>
      </c>
      <c r="E74" s="17">
        <v>18.68</v>
      </c>
      <c r="F74" s="18">
        <f t="shared" si="4"/>
        <v>17.248384118190213</v>
      </c>
      <c r="G74" s="18" t="s">
        <v>472</v>
      </c>
    </row>
    <row r="75" spans="1:7">
      <c r="A75" s="51" t="s">
        <v>303</v>
      </c>
      <c r="B75" s="51" t="s">
        <v>302</v>
      </c>
      <c r="C75" s="52" t="s">
        <v>84</v>
      </c>
      <c r="D75" s="52" t="s">
        <v>304</v>
      </c>
      <c r="E75" s="71">
        <v>29.75</v>
      </c>
      <c r="F75" s="72">
        <f t="shared" si="4"/>
        <v>27.46999076638966</v>
      </c>
      <c r="G75" s="72" t="s">
        <v>472</v>
      </c>
    </row>
    <row r="76" spans="1:7">
      <c r="A76" s="53" t="s">
        <v>162</v>
      </c>
      <c r="B76" s="53" t="s">
        <v>163</v>
      </c>
      <c r="C76" s="54">
        <v>350</v>
      </c>
      <c r="D76" s="54" t="s">
        <v>181</v>
      </c>
      <c r="E76" s="68">
        <f>F76*$J$3</f>
        <v>30.931899999999999</v>
      </c>
      <c r="F76" s="56">
        <v>28.3</v>
      </c>
      <c r="G76" s="36" t="s">
        <v>473</v>
      </c>
    </row>
    <row r="77" spans="1:7">
      <c r="A77" s="30" t="s">
        <v>164</v>
      </c>
      <c r="B77" s="30" t="s">
        <v>165</v>
      </c>
      <c r="C77" s="35">
        <v>1500</v>
      </c>
      <c r="D77" s="35" t="s">
        <v>182</v>
      </c>
      <c r="E77" s="17">
        <f t="shared" ref="E77:E97" si="5">F77*$J$3</f>
        <v>50.8245</v>
      </c>
      <c r="F77" s="36">
        <v>46.5</v>
      </c>
      <c r="G77" s="18" t="s">
        <v>473</v>
      </c>
    </row>
    <row r="78" spans="1:7">
      <c r="A78" s="30" t="s">
        <v>54</v>
      </c>
      <c r="B78" s="30" t="s">
        <v>55</v>
      </c>
      <c r="C78" s="35">
        <v>500</v>
      </c>
      <c r="D78" s="35" t="s">
        <v>183</v>
      </c>
      <c r="E78" s="17">
        <f t="shared" si="5"/>
        <v>88.533000000000001</v>
      </c>
      <c r="F78" s="36">
        <v>81</v>
      </c>
      <c r="G78" s="18" t="s">
        <v>473</v>
      </c>
    </row>
    <row r="79" spans="1:7">
      <c r="A79" s="30" t="s">
        <v>166</v>
      </c>
      <c r="B79" s="30" t="s">
        <v>167</v>
      </c>
      <c r="C79" s="35">
        <v>180</v>
      </c>
      <c r="D79" s="35" t="s">
        <v>184</v>
      </c>
      <c r="E79" s="17">
        <f t="shared" si="5"/>
        <v>165.04300000000001</v>
      </c>
      <c r="F79" s="36">
        <v>151</v>
      </c>
      <c r="G79" s="18" t="s">
        <v>473</v>
      </c>
    </row>
    <row r="80" spans="1:7">
      <c r="A80" s="30" t="s">
        <v>56</v>
      </c>
      <c r="B80" s="30" t="s">
        <v>57</v>
      </c>
      <c r="C80" s="35">
        <v>900</v>
      </c>
      <c r="D80" s="35" t="s">
        <v>185</v>
      </c>
      <c r="E80" s="17">
        <f t="shared" si="5"/>
        <v>69.405500000000004</v>
      </c>
      <c r="F80" s="36">
        <v>63.5</v>
      </c>
      <c r="G80" s="18" t="s">
        <v>473</v>
      </c>
    </row>
    <row r="81" spans="1:7">
      <c r="A81" s="30" t="s">
        <v>58</v>
      </c>
      <c r="B81" s="30" t="s">
        <v>59</v>
      </c>
      <c r="C81" s="35">
        <v>90</v>
      </c>
      <c r="D81" s="35" t="s">
        <v>186</v>
      </c>
      <c r="E81" s="17">
        <f t="shared" si="5"/>
        <v>145.369</v>
      </c>
      <c r="F81" s="36">
        <v>133</v>
      </c>
      <c r="G81" s="18" t="s">
        <v>473</v>
      </c>
    </row>
    <row r="82" spans="1:7">
      <c r="A82" s="30" t="s">
        <v>60</v>
      </c>
      <c r="B82" s="30" t="s">
        <v>61</v>
      </c>
      <c r="C82" s="35">
        <v>360</v>
      </c>
      <c r="D82" s="35" t="s">
        <v>187</v>
      </c>
      <c r="E82" s="17">
        <f t="shared" si="5"/>
        <v>48.091999999999999</v>
      </c>
      <c r="F82" s="36">
        <v>44</v>
      </c>
      <c r="G82" s="18" t="s">
        <v>473</v>
      </c>
    </row>
    <row r="83" spans="1:7">
      <c r="A83" s="30" t="s">
        <v>62</v>
      </c>
      <c r="B83" s="30" t="s">
        <v>63</v>
      </c>
      <c r="C83" s="35">
        <v>550</v>
      </c>
      <c r="D83" s="35" t="s">
        <v>188</v>
      </c>
      <c r="E83" s="17">
        <f t="shared" si="5"/>
        <v>66.126499999999993</v>
      </c>
      <c r="F83" s="36">
        <v>60.5</v>
      </c>
      <c r="G83" s="18" t="s">
        <v>473</v>
      </c>
    </row>
    <row r="84" spans="1:7">
      <c r="A84" s="30" t="s">
        <v>64</v>
      </c>
      <c r="B84" s="30" t="s">
        <v>65</v>
      </c>
      <c r="C84" s="35">
        <v>200</v>
      </c>
      <c r="D84" s="35" t="s">
        <v>189</v>
      </c>
      <c r="E84" s="17">
        <f t="shared" si="5"/>
        <v>112.0325</v>
      </c>
      <c r="F84" s="36">
        <v>102.5</v>
      </c>
      <c r="G84" s="18" t="s">
        <v>473</v>
      </c>
    </row>
    <row r="85" spans="1:7">
      <c r="A85" s="30" t="s">
        <v>66</v>
      </c>
      <c r="B85" s="30" t="s">
        <v>67</v>
      </c>
      <c r="C85" s="35">
        <v>220</v>
      </c>
      <c r="D85" s="35" t="s">
        <v>190</v>
      </c>
      <c r="E85" s="17">
        <f t="shared" si="5"/>
        <v>184.71699999999998</v>
      </c>
      <c r="F85" s="36">
        <v>169</v>
      </c>
      <c r="G85" s="18" t="s">
        <v>473</v>
      </c>
    </row>
    <row r="86" spans="1:7">
      <c r="A86" s="30" t="s">
        <v>68</v>
      </c>
      <c r="B86" s="30" t="s">
        <v>69</v>
      </c>
      <c r="C86" s="35">
        <v>900</v>
      </c>
      <c r="D86" s="35" t="s">
        <v>191</v>
      </c>
      <c r="E86" s="17">
        <f t="shared" si="5"/>
        <v>39.621249999999996</v>
      </c>
      <c r="F86" s="36">
        <v>36.25</v>
      </c>
      <c r="G86" s="18" t="s">
        <v>473</v>
      </c>
    </row>
    <row r="87" spans="1:7">
      <c r="A87" s="30" t="s">
        <v>70</v>
      </c>
      <c r="B87" s="30" t="s">
        <v>71</v>
      </c>
      <c r="C87" s="35">
        <v>600</v>
      </c>
      <c r="D87" s="35" t="s">
        <v>192</v>
      </c>
      <c r="E87" s="17">
        <f t="shared" si="5"/>
        <v>45.905999999999999</v>
      </c>
      <c r="F87" s="36">
        <v>42</v>
      </c>
      <c r="G87" s="18" t="s">
        <v>473</v>
      </c>
    </row>
    <row r="88" spans="1:7">
      <c r="A88" s="30" t="s">
        <v>310</v>
      </c>
      <c r="B88" s="30" t="s">
        <v>309</v>
      </c>
      <c r="C88" s="35">
        <v>400</v>
      </c>
      <c r="D88" s="35" t="s">
        <v>311</v>
      </c>
      <c r="E88" s="17">
        <f t="shared" si="5"/>
        <v>75.198399999999992</v>
      </c>
      <c r="F88" s="36">
        <v>68.8</v>
      </c>
      <c r="G88" s="18" t="s">
        <v>473</v>
      </c>
    </row>
    <row r="89" spans="1:7">
      <c r="A89" s="26" t="s">
        <v>72</v>
      </c>
      <c r="B89" s="26" t="s">
        <v>73</v>
      </c>
      <c r="C89" s="32">
        <v>700</v>
      </c>
      <c r="D89" s="35" t="s">
        <v>193</v>
      </c>
      <c r="E89" s="17">
        <f t="shared" si="5"/>
        <v>79.242499999999993</v>
      </c>
      <c r="F89" s="36">
        <v>72.5</v>
      </c>
      <c r="G89" s="18" t="s">
        <v>473</v>
      </c>
    </row>
    <row r="90" spans="1:7">
      <c r="A90" s="26" t="s">
        <v>74</v>
      </c>
      <c r="B90" s="26" t="s">
        <v>75</v>
      </c>
      <c r="C90" s="32">
        <v>250</v>
      </c>
      <c r="D90" s="35" t="s">
        <v>194</v>
      </c>
      <c r="E90" s="17">
        <f t="shared" si="5"/>
        <v>114.765</v>
      </c>
      <c r="F90" s="36">
        <v>105</v>
      </c>
      <c r="G90" s="18" t="s">
        <v>473</v>
      </c>
    </row>
    <row r="91" spans="1:7">
      <c r="A91" s="26" t="s">
        <v>168</v>
      </c>
      <c r="B91" s="26" t="s">
        <v>169</v>
      </c>
      <c r="C91" s="32">
        <v>170</v>
      </c>
      <c r="D91" s="35" t="s">
        <v>195</v>
      </c>
      <c r="E91" s="17">
        <f t="shared" si="5"/>
        <v>224.065</v>
      </c>
      <c r="F91" s="36">
        <v>205</v>
      </c>
      <c r="G91" s="18" t="s">
        <v>473</v>
      </c>
    </row>
    <row r="92" spans="1:7">
      <c r="A92" s="26" t="s">
        <v>170</v>
      </c>
      <c r="B92" s="26" t="s">
        <v>171</v>
      </c>
      <c r="C92" s="32">
        <v>70</v>
      </c>
      <c r="D92" s="35" t="s">
        <v>196</v>
      </c>
      <c r="E92" s="17">
        <f t="shared" si="5"/>
        <v>226.251</v>
      </c>
      <c r="F92" s="36">
        <v>207</v>
      </c>
      <c r="G92" s="18" t="s">
        <v>473</v>
      </c>
    </row>
    <row r="93" spans="1:7">
      <c r="A93" s="26" t="s">
        <v>172</v>
      </c>
      <c r="B93" s="26" t="s">
        <v>173</v>
      </c>
      <c r="C93" s="32">
        <v>200</v>
      </c>
      <c r="D93" s="35" t="s">
        <v>197</v>
      </c>
      <c r="E93" s="17">
        <f t="shared" si="5"/>
        <v>138.2645</v>
      </c>
      <c r="F93" s="36">
        <v>126.5</v>
      </c>
      <c r="G93" s="18" t="s">
        <v>473</v>
      </c>
    </row>
    <row r="94" spans="1:7">
      <c r="A94" s="26" t="s">
        <v>174</v>
      </c>
      <c r="B94" s="26" t="s">
        <v>175</v>
      </c>
      <c r="C94" s="32">
        <v>60</v>
      </c>
      <c r="D94" s="35" t="s">
        <v>198</v>
      </c>
      <c r="E94" s="17">
        <f t="shared" si="5"/>
        <v>258.49450000000002</v>
      </c>
      <c r="F94" s="36">
        <v>236.5</v>
      </c>
      <c r="G94" s="18" t="s">
        <v>473</v>
      </c>
    </row>
    <row r="95" spans="1:7">
      <c r="A95" s="57" t="s">
        <v>76</v>
      </c>
      <c r="B95" s="57" t="s">
        <v>77</v>
      </c>
      <c r="C95" s="58">
        <v>40</v>
      </c>
      <c r="D95" s="52" t="s">
        <v>199</v>
      </c>
      <c r="E95" s="71">
        <f t="shared" si="5"/>
        <v>73.067049999999995</v>
      </c>
      <c r="F95" s="44">
        <v>66.849999999999994</v>
      </c>
      <c r="G95" s="72" t="s">
        <v>473</v>
      </c>
    </row>
    <row r="96" spans="1:7">
      <c r="A96" s="53" t="s">
        <v>78</v>
      </c>
      <c r="B96" s="53" t="s">
        <v>79</v>
      </c>
      <c r="C96" s="54">
        <v>1000</v>
      </c>
      <c r="D96" s="54" t="s">
        <v>200</v>
      </c>
      <c r="E96" s="68">
        <f t="shared" si="5"/>
        <v>40.681459999999994</v>
      </c>
      <c r="F96" s="56">
        <v>37.22</v>
      </c>
      <c r="G96" s="36" t="s">
        <v>473</v>
      </c>
    </row>
    <row r="97" spans="1:11">
      <c r="A97" s="57" t="s">
        <v>80</v>
      </c>
      <c r="B97" s="57" t="s">
        <v>81</v>
      </c>
      <c r="C97" s="58">
        <v>1000</v>
      </c>
      <c r="D97" s="52" t="s">
        <v>201</v>
      </c>
      <c r="E97" s="71">
        <f t="shared" si="5"/>
        <v>53.830249999999999</v>
      </c>
      <c r="F97" s="72">
        <v>49.25</v>
      </c>
      <c r="G97" s="72" t="s">
        <v>473</v>
      </c>
      <c r="I97" s="37"/>
      <c r="J97" s="38"/>
      <c r="K97" s="38"/>
    </row>
    <row r="98" spans="1:11">
      <c r="A98" s="59" t="s">
        <v>402</v>
      </c>
      <c r="B98" s="59" t="s">
        <v>403</v>
      </c>
      <c r="C98" s="60" t="s">
        <v>328</v>
      </c>
      <c r="D98" s="60" t="s">
        <v>415</v>
      </c>
      <c r="E98" s="55">
        <v>14.55</v>
      </c>
      <c r="F98" s="36">
        <f>E98/$I$3</f>
        <v>13.434903047091414</v>
      </c>
      <c r="G98" s="36" t="s">
        <v>472</v>
      </c>
      <c r="I98" s="37"/>
      <c r="J98" s="38"/>
      <c r="K98" s="38"/>
    </row>
    <row r="99" spans="1:11">
      <c r="A99" s="66" t="s">
        <v>82</v>
      </c>
      <c r="B99" s="66" t="s">
        <v>83</v>
      </c>
      <c r="C99" s="67" t="s">
        <v>84</v>
      </c>
      <c r="D99" s="67" t="s">
        <v>202</v>
      </c>
      <c r="E99" s="68">
        <v>16.399999999999999</v>
      </c>
      <c r="F99" s="18">
        <f t="shared" ref="F99:F134" si="6">E99/$I$3</f>
        <v>15.143120960295475</v>
      </c>
      <c r="G99" s="18" t="s">
        <v>472</v>
      </c>
      <c r="I99" s="37"/>
      <c r="J99" s="38"/>
      <c r="K99" s="38"/>
    </row>
    <row r="100" spans="1:11">
      <c r="A100" s="14" t="s">
        <v>85</v>
      </c>
      <c r="B100" s="14" t="s">
        <v>86</v>
      </c>
      <c r="C100" s="16" t="s">
        <v>84</v>
      </c>
      <c r="D100" s="16" t="s">
        <v>203</v>
      </c>
      <c r="E100" s="17">
        <v>24.2</v>
      </c>
      <c r="F100" s="18">
        <f t="shared" si="6"/>
        <v>22.345337026777472</v>
      </c>
      <c r="G100" s="18" t="s">
        <v>472</v>
      </c>
      <c r="I100" s="37"/>
      <c r="J100" s="38"/>
      <c r="K100" s="38"/>
    </row>
    <row r="101" spans="1:11">
      <c r="A101" s="57" t="s">
        <v>87</v>
      </c>
      <c r="B101" s="61" t="s">
        <v>88</v>
      </c>
      <c r="C101" s="58" t="s">
        <v>84</v>
      </c>
      <c r="D101" s="62" t="s">
        <v>204</v>
      </c>
      <c r="E101" s="70">
        <v>50.25</v>
      </c>
      <c r="F101" s="18">
        <f t="shared" si="6"/>
        <v>46.398891966759003</v>
      </c>
      <c r="G101" s="18" t="s">
        <v>472</v>
      </c>
      <c r="I101" s="37"/>
      <c r="J101" s="38"/>
      <c r="K101" s="38"/>
    </row>
    <row r="102" spans="1:11">
      <c r="A102" s="69" t="s">
        <v>405</v>
      </c>
      <c r="B102" s="69" t="s">
        <v>406</v>
      </c>
      <c r="C102" s="62" t="s">
        <v>84</v>
      </c>
      <c r="D102" s="62" t="s">
        <v>416</v>
      </c>
      <c r="E102" s="70">
        <v>21.15</v>
      </c>
      <c r="F102" s="18">
        <f t="shared" si="6"/>
        <v>19.529085872576175</v>
      </c>
      <c r="G102" s="18" t="s">
        <v>472</v>
      </c>
      <c r="I102" s="37"/>
      <c r="J102" s="38"/>
      <c r="K102" s="38"/>
    </row>
    <row r="103" spans="1:11">
      <c r="A103" s="69" t="s">
        <v>409</v>
      </c>
      <c r="B103" s="69" t="s">
        <v>410</v>
      </c>
      <c r="C103" s="62" t="s">
        <v>84</v>
      </c>
      <c r="D103" s="62" t="s">
        <v>417</v>
      </c>
      <c r="E103" s="70">
        <v>28.8</v>
      </c>
      <c r="F103" s="18">
        <f t="shared" si="6"/>
        <v>26.59279778393352</v>
      </c>
      <c r="G103" s="18" t="s">
        <v>472</v>
      </c>
      <c r="I103" s="37"/>
      <c r="J103" s="38"/>
      <c r="K103" s="38"/>
    </row>
    <row r="104" spans="1:11">
      <c r="A104" s="69" t="s">
        <v>411</v>
      </c>
      <c r="B104" s="69" t="s">
        <v>412</v>
      </c>
      <c r="C104" s="62" t="s">
        <v>84</v>
      </c>
      <c r="D104" s="62" t="s">
        <v>418</v>
      </c>
      <c r="E104" s="70">
        <v>46.45</v>
      </c>
      <c r="F104" s="18">
        <f t="shared" si="6"/>
        <v>42.890120036934448</v>
      </c>
      <c r="G104" s="18" t="s">
        <v>472</v>
      </c>
      <c r="I104" s="37"/>
      <c r="J104" s="38"/>
      <c r="K104" s="38"/>
    </row>
    <row r="105" spans="1:11">
      <c r="A105" s="69" t="s">
        <v>413</v>
      </c>
      <c r="B105" s="69" t="s">
        <v>414</v>
      </c>
      <c r="C105" s="62" t="s">
        <v>408</v>
      </c>
      <c r="D105" s="62" t="s">
        <v>419</v>
      </c>
      <c r="E105" s="71">
        <v>99</v>
      </c>
      <c r="F105" s="72">
        <f t="shared" si="6"/>
        <v>91.412742382271475</v>
      </c>
      <c r="G105" s="72" t="s">
        <v>472</v>
      </c>
      <c r="I105" s="37"/>
      <c r="J105" s="38"/>
      <c r="K105" s="38"/>
    </row>
    <row r="106" spans="1:11">
      <c r="A106" s="53" t="s">
        <v>89</v>
      </c>
      <c r="B106" s="63" t="s">
        <v>90</v>
      </c>
      <c r="C106" s="54">
        <v>1000</v>
      </c>
      <c r="D106" s="60" t="s">
        <v>404</v>
      </c>
      <c r="E106" s="68">
        <v>17.100000000000001</v>
      </c>
      <c r="F106" s="36">
        <f t="shared" si="6"/>
        <v>15.789473684210527</v>
      </c>
      <c r="G106" s="36" t="s">
        <v>472</v>
      </c>
      <c r="I106" s="37"/>
      <c r="J106" s="38"/>
      <c r="K106" s="38"/>
    </row>
    <row r="107" spans="1:11">
      <c r="A107" s="26" t="s">
        <v>91</v>
      </c>
      <c r="B107" s="27" t="s">
        <v>92</v>
      </c>
      <c r="C107" s="32" t="s">
        <v>93</v>
      </c>
      <c r="D107" s="16" t="s">
        <v>315</v>
      </c>
      <c r="E107" s="17">
        <v>25.95</v>
      </c>
      <c r="F107" s="18">
        <f t="shared" si="6"/>
        <v>23.961218836565099</v>
      </c>
      <c r="G107" s="18" t="s">
        <v>472</v>
      </c>
      <c r="I107" s="37"/>
      <c r="J107" s="38"/>
      <c r="K107" s="38"/>
    </row>
    <row r="108" spans="1:11">
      <c r="A108" s="26" t="s">
        <v>94</v>
      </c>
      <c r="B108" s="27" t="s">
        <v>95</v>
      </c>
      <c r="C108" s="32" t="s">
        <v>96</v>
      </c>
      <c r="D108" s="16" t="s">
        <v>407</v>
      </c>
      <c r="E108" s="17">
        <v>25.99</v>
      </c>
      <c r="F108" s="18">
        <f t="shared" si="6"/>
        <v>23.998153277931671</v>
      </c>
      <c r="G108" s="18" t="s">
        <v>472</v>
      </c>
      <c r="H108" s="38"/>
      <c r="I108" s="37"/>
      <c r="J108" s="38"/>
      <c r="K108" s="38"/>
    </row>
    <row r="109" spans="1:11">
      <c r="A109" s="26" t="s">
        <v>97</v>
      </c>
      <c r="B109" s="27" t="s">
        <v>98</v>
      </c>
      <c r="C109" s="32" t="s">
        <v>99</v>
      </c>
      <c r="D109" s="16" t="s">
        <v>316</v>
      </c>
      <c r="E109" s="17">
        <v>27.6</v>
      </c>
      <c r="F109" s="18">
        <f t="shared" si="6"/>
        <v>25.48476454293629</v>
      </c>
      <c r="G109" s="18" t="s">
        <v>472</v>
      </c>
      <c r="H109" s="38"/>
      <c r="I109" s="37"/>
      <c r="J109" s="38"/>
      <c r="K109" s="38"/>
    </row>
    <row r="110" spans="1:11">
      <c r="A110" s="26" t="s">
        <v>100</v>
      </c>
      <c r="B110" s="27" t="s">
        <v>101</v>
      </c>
      <c r="C110" s="32" t="s">
        <v>93</v>
      </c>
      <c r="D110" s="16" t="s">
        <v>317</v>
      </c>
      <c r="E110" s="17">
        <v>36.049999999999997</v>
      </c>
      <c r="F110" s="18">
        <f t="shared" si="6"/>
        <v>33.287165281625114</v>
      </c>
      <c r="G110" s="18" t="s">
        <v>472</v>
      </c>
      <c r="H110" s="38"/>
      <c r="I110" s="37"/>
      <c r="J110" s="38"/>
      <c r="K110" s="38"/>
    </row>
    <row r="111" spans="1:11">
      <c r="A111" s="26" t="s">
        <v>319</v>
      </c>
      <c r="B111" s="27" t="s">
        <v>318</v>
      </c>
      <c r="C111" s="32" t="s">
        <v>99</v>
      </c>
      <c r="D111" s="16" t="s">
        <v>288</v>
      </c>
      <c r="E111" s="17">
        <v>65.150000000000006</v>
      </c>
      <c r="F111" s="18">
        <f t="shared" si="6"/>
        <v>60.156971375807949</v>
      </c>
      <c r="G111" s="18" t="s">
        <v>472</v>
      </c>
      <c r="H111" s="38"/>
      <c r="I111" s="37"/>
      <c r="J111" s="38"/>
      <c r="K111" s="38"/>
    </row>
    <row r="112" spans="1:11">
      <c r="A112" s="26" t="s">
        <v>401</v>
      </c>
      <c r="B112" s="27" t="s">
        <v>400</v>
      </c>
      <c r="C112" s="32" t="s">
        <v>284</v>
      </c>
      <c r="D112" s="16" t="s">
        <v>291</v>
      </c>
      <c r="E112" s="17">
        <v>51.95</v>
      </c>
      <c r="F112" s="18">
        <f t="shared" si="6"/>
        <v>47.968605724838419</v>
      </c>
      <c r="G112" s="18" t="s">
        <v>472</v>
      </c>
      <c r="H112" s="38"/>
      <c r="I112" s="37"/>
      <c r="J112" s="38"/>
      <c r="K112" s="38"/>
    </row>
    <row r="113" spans="1:11">
      <c r="A113" s="26" t="s">
        <v>102</v>
      </c>
      <c r="B113" s="27" t="s">
        <v>103</v>
      </c>
      <c r="C113" s="32">
        <v>400</v>
      </c>
      <c r="D113" s="16" t="s">
        <v>205</v>
      </c>
      <c r="E113" s="17">
        <v>55.25</v>
      </c>
      <c r="F113" s="18">
        <f t="shared" si="6"/>
        <v>51.015697137580794</v>
      </c>
      <c r="G113" s="18" t="s">
        <v>472</v>
      </c>
      <c r="H113" s="38"/>
      <c r="I113" s="37"/>
      <c r="K113" s="38"/>
    </row>
    <row r="114" spans="1:11">
      <c r="A114" s="26" t="s">
        <v>321</v>
      </c>
      <c r="B114" s="27" t="s">
        <v>320</v>
      </c>
      <c r="C114" s="32">
        <v>300</v>
      </c>
      <c r="D114" s="16" t="s">
        <v>291</v>
      </c>
      <c r="E114" s="17">
        <v>131.55000000000001</v>
      </c>
      <c r="F114" s="18">
        <f t="shared" si="6"/>
        <v>121.46814404432135</v>
      </c>
      <c r="G114" s="18" t="s">
        <v>472</v>
      </c>
      <c r="H114" s="38"/>
      <c r="I114" s="37"/>
      <c r="K114" s="38"/>
    </row>
    <row r="115" spans="1:11">
      <c r="A115" s="26" t="s">
        <v>221</v>
      </c>
      <c r="B115" s="27" t="s">
        <v>220</v>
      </c>
      <c r="C115" s="32" t="s">
        <v>222</v>
      </c>
      <c r="D115" s="16" t="s">
        <v>223</v>
      </c>
      <c r="E115" s="17">
        <v>78.75</v>
      </c>
      <c r="F115" s="18">
        <f t="shared" si="6"/>
        <v>72.714681440443215</v>
      </c>
      <c r="G115" s="18" t="s">
        <v>472</v>
      </c>
      <c r="H115" s="38"/>
      <c r="I115" s="37"/>
      <c r="K115" s="38"/>
    </row>
    <row r="116" spans="1:11">
      <c r="A116" s="26" t="s">
        <v>225</v>
      </c>
      <c r="B116" s="27" t="s">
        <v>224</v>
      </c>
      <c r="C116" s="32" t="s">
        <v>222</v>
      </c>
      <c r="D116" s="16" t="s">
        <v>420</v>
      </c>
      <c r="E116" s="17">
        <v>52.1</v>
      </c>
      <c r="F116" s="18">
        <f t="shared" si="6"/>
        <v>48.107109879963069</v>
      </c>
      <c r="G116" s="18" t="s">
        <v>472</v>
      </c>
      <c r="H116" s="38"/>
      <c r="I116" s="37"/>
      <c r="K116" s="38"/>
    </row>
    <row r="117" spans="1:11">
      <c r="A117" s="26" t="s">
        <v>228</v>
      </c>
      <c r="B117" s="27" t="s">
        <v>227</v>
      </c>
      <c r="C117" s="32" t="s">
        <v>222</v>
      </c>
      <c r="D117" s="16" t="s">
        <v>229</v>
      </c>
      <c r="E117" s="17">
        <v>118.35</v>
      </c>
      <c r="F117" s="18">
        <f t="shared" si="6"/>
        <v>109.2797783933518</v>
      </c>
      <c r="G117" s="18" t="s">
        <v>472</v>
      </c>
      <c r="H117" s="38"/>
      <c r="I117" s="37"/>
      <c r="K117" s="38"/>
    </row>
    <row r="118" spans="1:11">
      <c r="A118" s="26" t="s">
        <v>231</v>
      </c>
      <c r="B118" s="27" t="s">
        <v>230</v>
      </c>
      <c r="C118" s="32" t="s">
        <v>222</v>
      </c>
      <c r="D118" s="16" t="s">
        <v>232</v>
      </c>
      <c r="E118" s="17">
        <v>123.75</v>
      </c>
      <c r="F118" s="18">
        <f t="shared" si="6"/>
        <v>114.26592797783934</v>
      </c>
      <c r="G118" s="18" t="s">
        <v>472</v>
      </c>
      <c r="H118" s="38"/>
      <c r="I118" s="37"/>
      <c r="K118" s="38"/>
    </row>
    <row r="119" spans="1:11">
      <c r="A119" s="26" t="s">
        <v>100</v>
      </c>
      <c r="B119" s="27" t="s">
        <v>233</v>
      </c>
      <c r="C119" s="32" t="s">
        <v>222</v>
      </c>
      <c r="D119" s="16" t="s">
        <v>234</v>
      </c>
      <c r="E119" s="17">
        <v>249.95</v>
      </c>
      <c r="F119" s="18">
        <f t="shared" si="6"/>
        <v>230.79409048938135</v>
      </c>
      <c r="G119" s="18" t="s">
        <v>472</v>
      </c>
      <c r="H119" s="38"/>
      <c r="I119" s="37"/>
      <c r="K119" s="38"/>
    </row>
    <row r="120" spans="1:11">
      <c r="A120" s="26" t="s">
        <v>236</v>
      </c>
      <c r="B120" s="27" t="s">
        <v>235</v>
      </c>
      <c r="C120" s="32" t="s">
        <v>222</v>
      </c>
      <c r="D120" s="16" t="s">
        <v>237</v>
      </c>
      <c r="E120" s="17">
        <v>32.75</v>
      </c>
      <c r="F120" s="18">
        <f t="shared" si="6"/>
        <v>30.240073868882735</v>
      </c>
      <c r="G120" s="18" t="s">
        <v>472</v>
      </c>
      <c r="H120" s="38"/>
      <c r="I120" s="37"/>
      <c r="K120" s="38"/>
    </row>
    <row r="121" spans="1:11">
      <c r="A121" s="26" t="s">
        <v>239</v>
      </c>
      <c r="B121" s="47" t="s">
        <v>238</v>
      </c>
      <c r="C121" s="32">
        <v>100</v>
      </c>
      <c r="D121" s="16" t="s">
        <v>208</v>
      </c>
      <c r="E121" s="17">
        <v>40.25</v>
      </c>
      <c r="F121" s="18">
        <f t="shared" si="6"/>
        <v>37.165281625115419</v>
      </c>
      <c r="G121" s="18" t="s">
        <v>472</v>
      </c>
      <c r="H121" s="38"/>
      <c r="I121" s="37"/>
      <c r="K121" s="38"/>
    </row>
    <row r="122" spans="1:11">
      <c r="A122" s="26" t="s">
        <v>323</v>
      </c>
      <c r="B122" s="47" t="s">
        <v>322</v>
      </c>
      <c r="C122" s="32" t="s">
        <v>99</v>
      </c>
      <c r="D122" s="16" t="s">
        <v>422</v>
      </c>
      <c r="E122" s="17">
        <v>60.95</v>
      </c>
      <c r="F122" s="18">
        <f t="shared" si="6"/>
        <v>56.278855032317644</v>
      </c>
      <c r="G122" s="18" t="s">
        <v>472</v>
      </c>
      <c r="H122" s="38"/>
      <c r="I122" s="37"/>
      <c r="K122" s="38"/>
    </row>
    <row r="123" spans="1:11">
      <c r="A123" s="26" t="s">
        <v>244</v>
      </c>
      <c r="B123" s="27" t="s">
        <v>240</v>
      </c>
      <c r="C123" s="32" t="s">
        <v>222</v>
      </c>
      <c r="D123" s="16" t="s">
        <v>241</v>
      </c>
      <c r="E123" s="17">
        <v>124.25</v>
      </c>
      <c r="F123" s="18">
        <f t="shared" si="6"/>
        <v>114.72760849492151</v>
      </c>
      <c r="G123" s="18" t="s">
        <v>472</v>
      </c>
      <c r="H123" s="38"/>
      <c r="I123" s="37"/>
      <c r="K123" s="38"/>
    </row>
    <row r="124" spans="1:11">
      <c r="A124" s="26" t="s">
        <v>243</v>
      </c>
      <c r="B124" s="27" t="s">
        <v>242</v>
      </c>
      <c r="C124" s="32" t="s">
        <v>222</v>
      </c>
      <c r="D124" s="16" t="s">
        <v>421</v>
      </c>
      <c r="E124" s="17">
        <v>86.85</v>
      </c>
      <c r="F124" s="18">
        <f t="shared" si="6"/>
        <v>80.19390581717451</v>
      </c>
      <c r="G124" s="18" t="s">
        <v>472</v>
      </c>
      <c r="H124" s="38"/>
      <c r="I124" s="37"/>
      <c r="K124" s="38"/>
    </row>
    <row r="125" spans="1:11">
      <c r="A125" s="26" t="s">
        <v>455</v>
      </c>
      <c r="B125" s="27" t="s">
        <v>433</v>
      </c>
      <c r="C125" s="32" t="s">
        <v>222</v>
      </c>
      <c r="D125" s="16" t="s">
        <v>434</v>
      </c>
      <c r="E125" s="17">
        <v>53.85</v>
      </c>
      <c r="F125" s="18">
        <f t="shared" si="6"/>
        <v>49.722991689750693</v>
      </c>
      <c r="G125" s="18" t="s">
        <v>472</v>
      </c>
      <c r="H125" s="38"/>
      <c r="I125" s="37"/>
      <c r="K125" s="38"/>
    </row>
    <row r="126" spans="1:11">
      <c r="A126" s="26" t="s">
        <v>454</v>
      </c>
      <c r="B126" s="27" t="s">
        <v>445</v>
      </c>
      <c r="C126" s="32">
        <v>40</v>
      </c>
      <c r="D126" s="16" t="s">
        <v>444</v>
      </c>
      <c r="E126" s="17">
        <v>152.25</v>
      </c>
      <c r="F126" s="18">
        <f t="shared" si="6"/>
        <v>140.58171745152356</v>
      </c>
      <c r="G126" s="18" t="s">
        <v>472</v>
      </c>
      <c r="H126" s="38"/>
      <c r="I126" s="37"/>
      <c r="K126" s="38"/>
    </row>
    <row r="127" spans="1:11">
      <c r="A127" s="26" t="s">
        <v>457</v>
      </c>
      <c r="B127" s="27" t="s">
        <v>446</v>
      </c>
      <c r="C127" s="32">
        <v>6</v>
      </c>
      <c r="D127" s="16" t="s">
        <v>464</v>
      </c>
      <c r="E127" s="17">
        <v>269</v>
      </c>
      <c r="F127" s="18">
        <f t="shared" si="6"/>
        <v>248.38411819021238</v>
      </c>
      <c r="G127" s="18" t="s">
        <v>472</v>
      </c>
      <c r="H127" s="38"/>
      <c r="I127" s="37"/>
      <c r="K127" s="38"/>
    </row>
    <row r="128" spans="1:11">
      <c r="A128" s="26" t="s">
        <v>456</v>
      </c>
      <c r="B128" s="27" t="s">
        <v>447</v>
      </c>
      <c r="C128" s="32">
        <v>1</v>
      </c>
      <c r="D128" s="16" t="s">
        <v>465</v>
      </c>
      <c r="E128" s="17">
        <v>475.25</v>
      </c>
      <c r="F128" s="18">
        <f t="shared" si="6"/>
        <v>438.82733148661129</v>
      </c>
      <c r="G128" s="18" t="s">
        <v>472</v>
      </c>
      <c r="H128" s="38"/>
      <c r="I128" s="37"/>
      <c r="K128" s="38"/>
    </row>
    <row r="129" spans="1:11">
      <c r="A129" s="26" t="s">
        <v>458</v>
      </c>
      <c r="B129" s="27" t="s">
        <v>448</v>
      </c>
      <c r="C129" s="32">
        <v>5</v>
      </c>
      <c r="D129" s="16" t="s">
        <v>466</v>
      </c>
      <c r="E129" s="17">
        <v>475.25</v>
      </c>
      <c r="F129" s="18">
        <f t="shared" si="6"/>
        <v>438.82733148661129</v>
      </c>
      <c r="G129" s="18" t="s">
        <v>472</v>
      </c>
      <c r="H129" s="38"/>
      <c r="I129" s="37"/>
      <c r="K129" s="38"/>
    </row>
    <row r="130" spans="1:11">
      <c r="A130" s="26" t="s">
        <v>459</v>
      </c>
      <c r="B130" s="27" t="s">
        <v>449</v>
      </c>
      <c r="C130" s="32">
        <v>8</v>
      </c>
      <c r="D130" s="16" t="s">
        <v>467</v>
      </c>
      <c r="E130" s="17">
        <v>719.95</v>
      </c>
      <c r="F130" s="18">
        <f t="shared" si="6"/>
        <v>664.77377654662985</v>
      </c>
      <c r="G130" s="18" t="s">
        <v>472</v>
      </c>
      <c r="H130" s="38"/>
      <c r="I130" s="37"/>
      <c r="K130" s="38"/>
    </row>
    <row r="131" spans="1:11">
      <c r="A131" s="26" t="s">
        <v>460</v>
      </c>
      <c r="B131" s="27" t="s">
        <v>450</v>
      </c>
      <c r="C131" s="32">
        <v>13</v>
      </c>
      <c r="D131" s="16" t="s">
        <v>468</v>
      </c>
      <c r="E131" s="17">
        <v>618.95000000000005</v>
      </c>
      <c r="F131" s="18">
        <f t="shared" si="6"/>
        <v>571.51431209602958</v>
      </c>
      <c r="G131" s="18" t="s">
        <v>472</v>
      </c>
      <c r="H131" s="38"/>
      <c r="I131" s="37"/>
      <c r="K131" s="38"/>
    </row>
    <row r="132" spans="1:11">
      <c r="A132" s="26" t="s">
        <v>461</v>
      </c>
      <c r="B132" s="27" t="s">
        <v>451</v>
      </c>
      <c r="C132" s="32">
        <v>46</v>
      </c>
      <c r="D132" s="16" t="s">
        <v>469</v>
      </c>
      <c r="E132" s="17">
        <v>158.94999999999999</v>
      </c>
      <c r="F132" s="18">
        <f t="shared" si="6"/>
        <v>146.76823638042475</v>
      </c>
      <c r="G132" s="18" t="s">
        <v>472</v>
      </c>
      <c r="H132" s="38"/>
      <c r="I132" s="37"/>
      <c r="K132" s="38"/>
    </row>
    <row r="133" spans="1:11">
      <c r="A133" s="26" t="s">
        <v>462</v>
      </c>
      <c r="B133" s="27" t="s">
        <v>452</v>
      </c>
      <c r="C133" s="32">
        <v>8</v>
      </c>
      <c r="D133" s="16" t="s">
        <v>470</v>
      </c>
      <c r="E133" s="17">
        <v>417.55</v>
      </c>
      <c r="F133" s="18">
        <f t="shared" si="6"/>
        <v>385.54939981532783</v>
      </c>
      <c r="G133" s="18" t="s">
        <v>472</v>
      </c>
      <c r="H133" s="38"/>
      <c r="I133" s="37"/>
      <c r="K133" s="38"/>
    </row>
    <row r="134" spans="1:11">
      <c r="A134" s="26" t="s">
        <v>463</v>
      </c>
      <c r="B134" s="27" t="s">
        <v>453</v>
      </c>
      <c r="C134" s="32">
        <v>5</v>
      </c>
      <c r="D134" s="16" t="s">
        <v>471</v>
      </c>
      <c r="E134" s="17">
        <v>689.45</v>
      </c>
      <c r="F134" s="18">
        <f t="shared" si="6"/>
        <v>636.61126500461683</v>
      </c>
      <c r="G134" s="18" t="s">
        <v>472</v>
      </c>
      <c r="H134" s="38"/>
      <c r="I134" s="37"/>
      <c r="K134" s="38"/>
    </row>
    <row r="135" spans="1:11">
      <c r="A135" s="26"/>
      <c r="B135" s="27"/>
      <c r="C135" s="32"/>
      <c r="D135" s="16"/>
      <c r="E135" s="17"/>
      <c r="F135" s="18"/>
      <c r="G135" s="18"/>
      <c r="H135" s="38"/>
      <c r="I135" s="37"/>
      <c r="K135" s="38"/>
    </row>
    <row r="136" spans="1:11" ht="15.75" thickBot="1">
      <c r="A136" s="39" t="s">
        <v>217</v>
      </c>
      <c r="B136" s="39"/>
      <c r="C136" s="40"/>
      <c r="D136" s="40"/>
      <c r="E136" s="40"/>
      <c r="F136" s="40"/>
      <c r="G136" s="40"/>
      <c r="H136" s="38"/>
      <c r="I136" s="37"/>
      <c r="K136" s="38"/>
    </row>
    <row r="137" spans="1:11" ht="15.75" thickBot="1">
      <c r="A137" s="41" t="s">
        <v>424</v>
      </c>
      <c r="B137" s="42" t="s">
        <v>423</v>
      </c>
      <c r="C137" s="43" t="s">
        <v>284</v>
      </c>
      <c r="D137" s="16" t="s">
        <v>425</v>
      </c>
      <c r="E137" s="17">
        <v>12.6</v>
      </c>
      <c r="F137" s="18">
        <f>E137/$I$3</f>
        <v>11.634349030470915</v>
      </c>
      <c r="G137" s="18" t="s">
        <v>472</v>
      </c>
      <c r="H137" s="38"/>
      <c r="I137" s="37"/>
      <c r="K137" s="38"/>
    </row>
    <row r="138" spans="1:11" ht="15.75" thickBot="1">
      <c r="A138" s="41" t="s">
        <v>428</v>
      </c>
      <c r="B138" s="42" t="s">
        <v>427</v>
      </c>
      <c r="C138" s="43" t="s">
        <v>284</v>
      </c>
      <c r="D138" s="16" t="s">
        <v>429</v>
      </c>
      <c r="E138" s="17">
        <v>12.6</v>
      </c>
      <c r="F138" s="18">
        <f t="shared" ref="F138:F162" si="7">E138/$I$3</f>
        <v>11.634349030470915</v>
      </c>
      <c r="G138" s="18" t="s">
        <v>472</v>
      </c>
      <c r="H138" s="38"/>
      <c r="I138" s="37"/>
      <c r="K138" s="38"/>
    </row>
    <row r="139" spans="1:11" ht="15.75" thickBot="1">
      <c r="A139" s="41" t="s">
        <v>104</v>
      </c>
      <c r="B139" s="42" t="s">
        <v>105</v>
      </c>
      <c r="C139" s="43" t="s">
        <v>99</v>
      </c>
      <c r="D139" s="16" t="s">
        <v>226</v>
      </c>
      <c r="E139" s="17">
        <v>36.049999999999997</v>
      </c>
      <c r="F139" s="18">
        <f t="shared" si="7"/>
        <v>33.287165281625114</v>
      </c>
      <c r="G139" s="18" t="s">
        <v>472</v>
      </c>
      <c r="H139" s="38"/>
      <c r="I139" s="37"/>
      <c r="K139" s="38"/>
    </row>
    <row r="140" spans="1:11" ht="15.75" thickBot="1">
      <c r="A140" s="41" t="s">
        <v>106</v>
      </c>
      <c r="B140" s="42" t="s">
        <v>107</v>
      </c>
      <c r="C140" s="43" t="s">
        <v>99</v>
      </c>
      <c r="D140" s="16" t="s">
        <v>229</v>
      </c>
      <c r="E140" s="17">
        <v>36.049999999999997</v>
      </c>
      <c r="F140" s="18">
        <f t="shared" si="7"/>
        <v>33.287165281625114</v>
      </c>
      <c r="G140" s="18" t="s">
        <v>472</v>
      </c>
      <c r="H140" s="38"/>
      <c r="I140" s="37"/>
      <c r="K140" s="38"/>
    </row>
    <row r="141" spans="1:11" ht="15.75" thickBot="1">
      <c r="A141" s="41" t="s">
        <v>108</v>
      </c>
      <c r="B141" s="42" t="s">
        <v>109</v>
      </c>
      <c r="C141" s="43">
        <v>900</v>
      </c>
      <c r="D141" s="16" t="s">
        <v>206</v>
      </c>
      <c r="E141" s="17">
        <v>15.94</v>
      </c>
      <c r="F141" s="18">
        <f t="shared" si="7"/>
        <v>14.718374884579871</v>
      </c>
      <c r="G141" s="18" t="s">
        <v>472</v>
      </c>
      <c r="H141" s="38"/>
    </row>
    <row r="142" spans="1:11" ht="15.75" thickBot="1">
      <c r="A142" s="41" t="s">
        <v>110</v>
      </c>
      <c r="B142" s="42" t="s">
        <v>111</v>
      </c>
      <c r="C142" s="43" t="s">
        <v>93</v>
      </c>
      <c r="D142" s="16" t="s">
        <v>207</v>
      </c>
      <c r="E142" s="17">
        <v>15.5</v>
      </c>
      <c r="F142" s="18">
        <f t="shared" si="7"/>
        <v>14.312096029547554</v>
      </c>
      <c r="G142" s="18" t="s">
        <v>472</v>
      </c>
    </row>
    <row r="143" spans="1:11" ht="15.75" thickBot="1">
      <c r="A143" s="41" t="s">
        <v>112</v>
      </c>
      <c r="B143" s="42" t="s">
        <v>113</v>
      </c>
      <c r="C143" s="43">
        <v>200</v>
      </c>
      <c r="D143" s="16" t="s">
        <v>237</v>
      </c>
      <c r="E143" s="17">
        <v>29.55</v>
      </c>
      <c r="F143" s="18">
        <f t="shared" si="7"/>
        <v>27.285318559556789</v>
      </c>
      <c r="G143" s="18" t="s">
        <v>472</v>
      </c>
    </row>
    <row r="144" spans="1:11" ht="15.75" thickBot="1">
      <c r="A144" s="41" t="s">
        <v>114</v>
      </c>
      <c r="B144" s="42" t="s">
        <v>115</v>
      </c>
      <c r="C144" s="43" t="s">
        <v>285</v>
      </c>
      <c r="D144" s="16" t="s">
        <v>208</v>
      </c>
      <c r="E144" s="17">
        <v>27.95</v>
      </c>
      <c r="F144" s="18">
        <f t="shared" si="7"/>
        <v>25.807940904893815</v>
      </c>
      <c r="G144" s="18" t="s">
        <v>472</v>
      </c>
    </row>
    <row r="145" spans="1:7" ht="15.75" thickBot="1">
      <c r="A145" s="41" t="s">
        <v>246</v>
      </c>
      <c r="B145" s="42" t="s">
        <v>245</v>
      </c>
      <c r="C145" s="43" t="s">
        <v>222</v>
      </c>
      <c r="D145" s="16" t="s">
        <v>247</v>
      </c>
      <c r="E145" s="17">
        <v>11.45</v>
      </c>
      <c r="F145" s="18">
        <f t="shared" si="7"/>
        <v>10.572483841181901</v>
      </c>
      <c r="G145" s="18" t="s">
        <v>472</v>
      </c>
    </row>
    <row r="146" spans="1:7" ht="15.75" thickBot="1">
      <c r="A146" s="41" t="s">
        <v>249</v>
      </c>
      <c r="B146" s="42" t="s">
        <v>248</v>
      </c>
      <c r="C146" s="43" t="s">
        <v>222</v>
      </c>
      <c r="D146" s="16" t="s">
        <v>250</v>
      </c>
      <c r="E146" s="17">
        <v>11.45</v>
      </c>
      <c r="F146" s="18">
        <f t="shared" si="7"/>
        <v>10.572483841181901</v>
      </c>
      <c r="G146" s="18" t="s">
        <v>472</v>
      </c>
    </row>
    <row r="147" spans="1:7" ht="15.75" thickBot="1">
      <c r="A147" s="41" t="s">
        <v>254</v>
      </c>
      <c r="B147" s="42" t="s">
        <v>251</v>
      </c>
      <c r="C147" s="43" t="s">
        <v>222</v>
      </c>
      <c r="D147" s="16" t="s">
        <v>252</v>
      </c>
      <c r="E147" s="17">
        <v>29.55</v>
      </c>
      <c r="F147" s="18">
        <f t="shared" si="7"/>
        <v>27.285318559556789</v>
      </c>
      <c r="G147" s="18" t="s">
        <v>472</v>
      </c>
    </row>
    <row r="148" spans="1:7" ht="15.75" thickBot="1">
      <c r="A148" s="41" t="s">
        <v>255</v>
      </c>
      <c r="B148" s="42" t="s">
        <v>253</v>
      </c>
      <c r="C148" s="43" t="s">
        <v>222</v>
      </c>
      <c r="D148" s="16" t="s">
        <v>426</v>
      </c>
      <c r="E148" s="17">
        <v>18.75</v>
      </c>
      <c r="F148" s="18">
        <f t="shared" si="7"/>
        <v>17.313019390581719</v>
      </c>
      <c r="G148" s="18" t="s">
        <v>472</v>
      </c>
    </row>
    <row r="149" spans="1:7" ht="15.75" thickBot="1">
      <c r="A149" s="41" t="s">
        <v>257</v>
      </c>
      <c r="B149" s="42" t="s">
        <v>256</v>
      </c>
      <c r="C149" s="43" t="s">
        <v>222</v>
      </c>
      <c r="D149" s="16" t="s">
        <v>258</v>
      </c>
      <c r="E149" s="17">
        <v>18.75</v>
      </c>
      <c r="F149" s="18">
        <f t="shared" si="7"/>
        <v>17.313019390581719</v>
      </c>
      <c r="G149" s="18" t="s">
        <v>472</v>
      </c>
    </row>
    <row r="150" spans="1:7" ht="15.75" thickBot="1">
      <c r="A150" s="41" t="s">
        <v>262</v>
      </c>
      <c r="B150" s="42" t="s">
        <v>260</v>
      </c>
      <c r="C150" s="43" t="s">
        <v>222</v>
      </c>
      <c r="D150" s="16" t="s">
        <v>259</v>
      </c>
      <c r="E150" s="17">
        <v>73.8</v>
      </c>
      <c r="F150" s="18">
        <f t="shared" si="7"/>
        <v>68.144044321329645</v>
      </c>
      <c r="G150" s="18" t="s">
        <v>472</v>
      </c>
    </row>
    <row r="151" spans="1:7" ht="15.75" thickBot="1">
      <c r="A151" s="41" t="s">
        <v>263</v>
      </c>
      <c r="B151" s="42" t="s">
        <v>261</v>
      </c>
      <c r="C151" s="43" t="s">
        <v>222</v>
      </c>
      <c r="D151" s="16" t="s">
        <v>264</v>
      </c>
      <c r="E151" s="17">
        <v>73.8</v>
      </c>
      <c r="F151" s="18">
        <f t="shared" si="7"/>
        <v>68.144044321329645</v>
      </c>
      <c r="G151" s="18" t="s">
        <v>472</v>
      </c>
    </row>
    <row r="152" spans="1:7" ht="15.75" thickBot="1">
      <c r="A152" s="41" t="s">
        <v>114</v>
      </c>
      <c r="B152" s="42" t="s">
        <v>115</v>
      </c>
      <c r="C152" s="43" t="s">
        <v>222</v>
      </c>
      <c r="D152" s="16" t="s">
        <v>265</v>
      </c>
      <c r="E152" s="17">
        <v>32.549999999999997</v>
      </c>
      <c r="F152" s="18">
        <f t="shared" si="7"/>
        <v>30.05540166204986</v>
      </c>
      <c r="G152" s="18" t="s">
        <v>472</v>
      </c>
    </row>
    <row r="153" spans="1:7" ht="15.75" thickBot="1">
      <c r="A153" s="41" t="s">
        <v>267</v>
      </c>
      <c r="B153" s="42" t="s">
        <v>266</v>
      </c>
      <c r="C153" s="43">
        <v>50</v>
      </c>
      <c r="D153" s="16" t="s">
        <v>432</v>
      </c>
      <c r="E153" s="17">
        <v>28</v>
      </c>
      <c r="F153" s="18">
        <f t="shared" si="7"/>
        <v>25.854108956602033</v>
      </c>
      <c r="G153" s="18" t="s">
        <v>472</v>
      </c>
    </row>
    <row r="154" spans="1:7" ht="15.75" thickBot="1">
      <c r="A154" s="41" t="s">
        <v>269</v>
      </c>
      <c r="B154" s="42" t="s">
        <v>268</v>
      </c>
      <c r="C154" s="43">
        <v>60</v>
      </c>
      <c r="D154" s="16" t="s">
        <v>430</v>
      </c>
      <c r="E154" s="17">
        <v>46.95</v>
      </c>
      <c r="F154" s="18">
        <f t="shared" si="7"/>
        <v>43.351800554016627</v>
      </c>
      <c r="G154" s="18" t="s">
        <v>472</v>
      </c>
    </row>
    <row r="155" spans="1:7" ht="15.75" thickBot="1">
      <c r="A155" s="41" t="s">
        <v>271</v>
      </c>
      <c r="B155" s="42" t="s">
        <v>270</v>
      </c>
      <c r="C155" s="43" t="s">
        <v>222</v>
      </c>
      <c r="D155" s="16" t="s">
        <v>272</v>
      </c>
      <c r="E155" s="17">
        <v>56.55</v>
      </c>
      <c r="F155" s="18">
        <f t="shared" si="7"/>
        <v>52.21606648199446</v>
      </c>
      <c r="G155" s="18" t="s">
        <v>472</v>
      </c>
    </row>
    <row r="156" spans="1:7" ht="15.75" thickBot="1">
      <c r="A156" s="41" t="s">
        <v>274</v>
      </c>
      <c r="B156" s="42" t="s">
        <v>273</v>
      </c>
      <c r="C156" s="43" t="s">
        <v>222</v>
      </c>
      <c r="D156" s="16" t="s">
        <v>275</v>
      </c>
      <c r="E156" s="17">
        <v>105.75</v>
      </c>
      <c r="F156" s="18">
        <f t="shared" si="7"/>
        <v>97.64542936288089</v>
      </c>
      <c r="G156" s="18" t="s">
        <v>472</v>
      </c>
    </row>
    <row r="157" spans="1:7" ht="15.75" thickBot="1">
      <c r="A157" s="41" t="s">
        <v>276</v>
      </c>
      <c r="B157" s="42" t="s">
        <v>277</v>
      </c>
      <c r="C157" s="43" t="s">
        <v>285</v>
      </c>
      <c r="D157" s="16" t="s">
        <v>431</v>
      </c>
      <c r="E157" s="17">
        <v>92.15</v>
      </c>
      <c r="F157" s="18">
        <f t="shared" si="7"/>
        <v>85.087719298245617</v>
      </c>
      <c r="G157" s="18" t="s">
        <v>472</v>
      </c>
    </row>
    <row r="158" spans="1:7" ht="15.75" thickBot="1">
      <c r="A158" s="41" t="s">
        <v>278</v>
      </c>
      <c r="B158" s="42" t="s">
        <v>279</v>
      </c>
      <c r="C158" s="43" t="s">
        <v>222</v>
      </c>
      <c r="D158" s="16" t="s">
        <v>280</v>
      </c>
      <c r="E158" s="17">
        <v>69.95</v>
      </c>
      <c r="F158" s="18">
        <f t="shared" si="7"/>
        <v>64.589104339796862</v>
      </c>
      <c r="G158" s="18" t="s">
        <v>472</v>
      </c>
    </row>
    <row r="159" spans="1:7" ht="15.75" thickBot="1">
      <c r="A159" s="41" t="s">
        <v>281</v>
      </c>
      <c r="B159" s="42" t="s">
        <v>282</v>
      </c>
      <c r="C159" s="43" t="s">
        <v>222</v>
      </c>
      <c r="D159" s="16" t="s">
        <v>283</v>
      </c>
      <c r="E159" s="17">
        <v>69.150000000000006</v>
      </c>
      <c r="F159" s="18">
        <f t="shared" si="7"/>
        <v>63.850415512465382</v>
      </c>
      <c r="G159" s="18" t="s">
        <v>472</v>
      </c>
    </row>
    <row r="160" spans="1:7" ht="15.75" thickBot="1">
      <c r="A160" s="41" t="s">
        <v>438</v>
      </c>
      <c r="B160" s="42" t="s">
        <v>435</v>
      </c>
      <c r="C160" s="43" t="s">
        <v>284</v>
      </c>
      <c r="D160" s="16" t="s">
        <v>441</v>
      </c>
      <c r="E160" s="17">
        <v>79.150000000000006</v>
      </c>
      <c r="F160" s="18">
        <f t="shared" si="7"/>
        <v>73.084025854108958</v>
      </c>
      <c r="G160" s="18" t="s">
        <v>472</v>
      </c>
    </row>
    <row r="161" spans="1:7" ht="15.75" thickBot="1">
      <c r="A161" s="41" t="s">
        <v>438</v>
      </c>
      <c r="B161" s="42" t="s">
        <v>436</v>
      </c>
      <c r="C161" s="43" t="s">
        <v>440</v>
      </c>
      <c r="D161" s="16" t="s">
        <v>442</v>
      </c>
      <c r="E161" s="17">
        <v>80.95</v>
      </c>
      <c r="F161" s="18">
        <f t="shared" si="7"/>
        <v>74.746075715604803</v>
      </c>
      <c r="G161" s="18" t="s">
        <v>472</v>
      </c>
    </row>
    <row r="162" spans="1:7" ht="15.75" thickBot="1">
      <c r="A162" s="41" t="s">
        <v>439</v>
      </c>
      <c r="B162" s="42" t="s">
        <v>437</v>
      </c>
      <c r="C162" s="43">
        <v>30</v>
      </c>
      <c r="D162" s="16" t="s">
        <v>443</v>
      </c>
      <c r="E162" s="17">
        <v>157.19999999999999</v>
      </c>
      <c r="F162" s="18">
        <f t="shared" si="7"/>
        <v>145.1523545706371</v>
      </c>
      <c r="G162" s="18" t="s">
        <v>472</v>
      </c>
    </row>
    <row r="163" spans="1:7" ht="15.75" thickBot="1">
      <c r="A163" s="41"/>
      <c r="B163" s="42"/>
      <c r="C163" s="43"/>
      <c r="D163" s="16"/>
      <c r="E163" s="17"/>
      <c r="F163" s="18"/>
      <c r="G163" s="18"/>
    </row>
    <row r="164" spans="1:7">
      <c r="A164" s="8" t="s">
        <v>116</v>
      </c>
      <c r="B164" s="9"/>
      <c r="C164" s="10"/>
      <c r="D164" s="10"/>
      <c r="E164" s="17"/>
      <c r="F164" s="18"/>
      <c r="G164" s="18"/>
    </row>
    <row r="165" spans="1:7" ht="15.75" thickBot="1">
      <c r="A165" s="39" t="s">
        <v>218</v>
      </c>
      <c r="B165" s="39"/>
      <c r="C165" s="40"/>
      <c r="D165" s="40"/>
      <c r="E165" s="40"/>
      <c r="F165" s="40"/>
      <c r="G165" s="40"/>
    </row>
    <row r="166" spans="1:7" ht="15.75" thickBot="1">
      <c r="A166" s="41" t="s">
        <v>481</v>
      </c>
      <c r="B166" s="42" t="s">
        <v>482</v>
      </c>
      <c r="C166" s="43">
        <v>3200</v>
      </c>
      <c r="D166" s="43" t="s">
        <v>209</v>
      </c>
      <c r="E166" s="17">
        <f>F166*$J$3</f>
        <v>17.433349999999997</v>
      </c>
      <c r="F166" s="36">
        <v>15.95</v>
      </c>
      <c r="G166" s="18" t="s">
        <v>473</v>
      </c>
    </row>
    <row r="167" spans="1:7" ht="15.75" thickBot="1">
      <c r="A167" s="41" t="s">
        <v>117</v>
      </c>
      <c r="B167" s="42" t="s">
        <v>118</v>
      </c>
      <c r="C167" s="43">
        <v>100</v>
      </c>
      <c r="D167" s="43" t="s">
        <v>210</v>
      </c>
      <c r="E167" s="17">
        <f t="shared" ref="E167:E173" si="8">F167*$J$3</f>
        <v>154.113</v>
      </c>
      <c r="F167" s="36">
        <v>141</v>
      </c>
      <c r="G167" s="18" t="s">
        <v>473</v>
      </c>
    </row>
    <row r="168" spans="1:7" ht="15.75" thickBot="1">
      <c r="A168" s="41" t="s">
        <v>119</v>
      </c>
      <c r="B168" s="42" t="s">
        <v>120</v>
      </c>
      <c r="C168" s="43">
        <v>160</v>
      </c>
      <c r="D168" s="43" t="s">
        <v>211</v>
      </c>
      <c r="E168" s="17">
        <f t="shared" si="8"/>
        <v>171.601</v>
      </c>
      <c r="F168" s="36">
        <v>157</v>
      </c>
      <c r="G168" s="18" t="s">
        <v>473</v>
      </c>
    </row>
    <row r="169" spans="1:7" ht="15.75" thickBot="1">
      <c r="A169" s="76" t="s">
        <v>121</v>
      </c>
      <c r="B169" s="77" t="s">
        <v>122</v>
      </c>
      <c r="C169" s="78">
        <v>0</v>
      </c>
      <c r="D169" s="78" t="s">
        <v>212</v>
      </c>
      <c r="E169" s="79">
        <f t="shared" si="8"/>
        <v>163.67675</v>
      </c>
      <c r="F169" s="80">
        <v>149.75</v>
      </c>
      <c r="G169" s="18" t="s">
        <v>473</v>
      </c>
    </row>
    <row r="170" spans="1:7" ht="15.75" thickBot="1">
      <c r="A170" s="81" t="s">
        <v>123</v>
      </c>
      <c r="B170" s="82" t="s">
        <v>124</v>
      </c>
      <c r="C170" s="83">
        <v>1000</v>
      </c>
      <c r="D170" s="78" t="s">
        <v>213</v>
      </c>
      <c r="E170" s="79">
        <f t="shared" si="8"/>
        <v>236.90774999999999</v>
      </c>
      <c r="F170" s="84">
        <v>216.75</v>
      </c>
      <c r="G170" s="18" t="s">
        <v>473</v>
      </c>
    </row>
    <row r="171" spans="1:7" ht="15.75" thickBot="1">
      <c r="A171" s="26" t="s">
        <v>125</v>
      </c>
      <c r="B171" s="27" t="s">
        <v>126</v>
      </c>
      <c r="C171" s="32">
        <v>1240</v>
      </c>
      <c r="D171" s="43" t="s">
        <v>214</v>
      </c>
      <c r="E171" s="17">
        <f t="shared" si="8"/>
        <v>94.544499999999999</v>
      </c>
      <c r="F171" s="46">
        <v>86.5</v>
      </c>
      <c r="G171" s="18" t="s">
        <v>473</v>
      </c>
    </row>
    <row r="172" spans="1:7" ht="15.75" thickBot="1">
      <c r="A172" s="64" t="s">
        <v>312</v>
      </c>
      <c r="B172" s="21" t="s">
        <v>313</v>
      </c>
      <c r="C172" s="65">
        <v>900</v>
      </c>
      <c r="D172" s="43" t="s">
        <v>314</v>
      </c>
      <c r="E172" s="17">
        <f t="shared" si="8"/>
        <v>30.057499999999997</v>
      </c>
      <c r="F172" s="46">
        <v>27.5</v>
      </c>
      <c r="G172" s="18" t="s">
        <v>473</v>
      </c>
    </row>
    <row r="173" spans="1:7" ht="15.75" thickBot="1">
      <c r="A173" s="64" t="s">
        <v>515</v>
      </c>
      <c r="B173" s="21" t="s">
        <v>513</v>
      </c>
      <c r="C173" s="65">
        <v>850</v>
      </c>
      <c r="D173" s="43" t="s">
        <v>514</v>
      </c>
      <c r="E173" s="17">
        <f t="shared" si="8"/>
        <v>12.18695</v>
      </c>
      <c r="F173" s="88">
        <v>11.15</v>
      </c>
      <c r="G173" s="18" t="s">
        <v>473</v>
      </c>
    </row>
    <row r="174" spans="1:7" ht="15.75" thickBot="1">
      <c r="A174" s="20" t="s">
        <v>127</v>
      </c>
      <c r="B174" s="21"/>
      <c r="C174" s="22"/>
      <c r="D174" s="43"/>
      <c r="E174" s="17"/>
      <c r="F174" s="18"/>
      <c r="G174" s="18"/>
    </row>
    <row r="175" spans="1:7" ht="15.75" thickBot="1">
      <c r="A175" s="39" t="s">
        <v>219</v>
      </c>
      <c r="B175" s="39"/>
      <c r="C175" s="40"/>
      <c r="D175" s="40"/>
      <c r="E175" s="40"/>
      <c r="F175" s="40"/>
      <c r="G175" s="40"/>
    </row>
    <row r="176" spans="1:7" ht="15.75" thickBot="1">
      <c r="A176" s="41" t="s">
        <v>128</v>
      </c>
      <c r="B176" s="42" t="s">
        <v>129</v>
      </c>
      <c r="C176" s="43">
        <v>0</v>
      </c>
      <c r="D176" s="43" t="s">
        <v>215</v>
      </c>
      <c r="E176" s="17">
        <f>F176*$J$3</f>
        <v>48.037350000000004</v>
      </c>
      <c r="F176" s="36">
        <v>43.95</v>
      </c>
      <c r="G176" s="18" t="s">
        <v>473</v>
      </c>
    </row>
    <row r="177" spans="1:7" ht="15.75" thickBot="1">
      <c r="A177" s="20" t="s">
        <v>483</v>
      </c>
      <c r="B177" s="21"/>
      <c r="C177" s="22"/>
      <c r="D177" s="43"/>
      <c r="E177" s="17"/>
      <c r="F177" s="18"/>
      <c r="G177" s="18"/>
    </row>
    <row r="178" spans="1:7" ht="15.75" thickBot="1">
      <c r="A178" s="39" t="s">
        <v>502</v>
      </c>
      <c r="B178" s="39"/>
      <c r="C178" s="40"/>
      <c r="D178" s="40"/>
      <c r="E178" s="40"/>
      <c r="F178" s="40"/>
      <c r="G178" s="40"/>
    </row>
    <row r="179" spans="1:7" ht="15.75" thickBot="1">
      <c r="A179" s="41" t="s">
        <v>484</v>
      </c>
      <c r="B179" s="42" t="s">
        <v>485</v>
      </c>
      <c r="C179" s="43">
        <v>100</v>
      </c>
      <c r="D179" s="43" t="s">
        <v>495</v>
      </c>
      <c r="E179" s="17">
        <f>F179*$J$3</f>
        <v>304.12725</v>
      </c>
      <c r="F179" s="36">
        <f>265*1.05</f>
        <v>278.25</v>
      </c>
      <c r="G179" s="18" t="s">
        <v>473</v>
      </c>
    </row>
    <row r="180" spans="1:7" ht="30.75" thickBot="1">
      <c r="A180" s="85" t="s">
        <v>491</v>
      </c>
      <c r="B180" s="42" t="s">
        <v>486</v>
      </c>
      <c r="C180" s="43">
        <v>110</v>
      </c>
      <c r="D180" s="43" t="s">
        <v>496</v>
      </c>
      <c r="E180" s="17">
        <f t="shared" ref="E180:E183" si="9">F180*$J$3</f>
        <v>170.99985000000001</v>
      </c>
      <c r="F180" s="86">
        <f>149*1.05</f>
        <v>156.45000000000002</v>
      </c>
      <c r="G180" s="87" t="s">
        <v>473</v>
      </c>
    </row>
    <row r="181" spans="1:7" ht="15.75" thickBot="1">
      <c r="A181" s="41" t="s">
        <v>492</v>
      </c>
      <c r="B181" s="42" t="s">
        <v>487</v>
      </c>
      <c r="C181" s="43">
        <v>240</v>
      </c>
      <c r="D181" s="43" t="s">
        <v>497</v>
      </c>
      <c r="E181" s="17">
        <f t="shared" si="9"/>
        <v>157.22805</v>
      </c>
      <c r="F181" s="36">
        <f>137*1.05</f>
        <v>143.85</v>
      </c>
      <c r="G181" s="18" t="s">
        <v>473</v>
      </c>
    </row>
    <row r="182" spans="1:7" ht="15.75" thickBot="1">
      <c r="A182" s="41" t="s">
        <v>493</v>
      </c>
      <c r="B182" s="42" t="s">
        <v>488</v>
      </c>
      <c r="C182" s="43">
        <v>5</v>
      </c>
      <c r="D182" s="43" t="s">
        <v>498</v>
      </c>
      <c r="E182" s="17">
        <f t="shared" si="9"/>
        <v>306.42255</v>
      </c>
      <c r="F182" s="36">
        <f>267*1.05</f>
        <v>280.35000000000002</v>
      </c>
      <c r="G182" s="18" t="s">
        <v>473</v>
      </c>
    </row>
    <row r="183" spans="1:7" ht="15.75" thickBot="1">
      <c r="A183" s="41" t="s">
        <v>494</v>
      </c>
      <c r="B183" s="42" t="s">
        <v>489</v>
      </c>
      <c r="C183" s="43">
        <v>150</v>
      </c>
      <c r="D183" s="43" t="s">
        <v>499</v>
      </c>
      <c r="E183" s="17">
        <f t="shared" si="9"/>
        <v>98.238839999999996</v>
      </c>
      <c r="F183" s="36">
        <f>85.6*1.05</f>
        <v>89.88</v>
      </c>
      <c r="G183" s="18" t="s">
        <v>473</v>
      </c>
    </row>
    <row r="184" spans="1:7" ht="15.75" thickBot="1">
      <c r="A184" s="41" t="s">
        <v>501</v>
      </c>
      <c r="B184" s="42" t="s">
        <v>490</v>
      </c>
      <c r="C184" s="43">
        <v>80</v>
      </c>
      <c r="D184" s="43" t="s">
        <v>500</v>
      </c>
      <c r="E184" s="17">
        <f>F184*$J$3</f>
        <v>176.7381</v>
      </c>
      <c r="F184" s="36">
        <f>154*1.05</f>
        <v>161.70000000000002</v>
      </c>
      <c r="G184" s="18" t="s">
        <v>473</v>
      </c>
    </row>
    <row r="185" spans="1:7">
      <c r="A185" s="20" t="s">
        <v>503</v>
      </c>
      <c r="B185" s="20"/>
      <c r="C185" s="20"/>
      <c r="D185" s="20"/>
      <c r="E185" s="20"/>
      <c r="F185" s="20"/>
      <c r="G185" s="20"/>
    </row>
    <row r="186" spans="1:7" ht="15.75" thickBot="1">
      <c r="A186" s="39" t="s">
        <v>218</v>
      </c>
      <c r="B186" s="39"/>
      <c r="C186" s="40"/>
      <c r="D186" s="40"/>
      <c r="E186" s="40"/>
      <c r="F186" s="40"/>
      <c r="G186" s="40"/>
    </row>
    <row r="187" spans="1:7" ht="15.75" thickBot="1">
      <c r="A187" s="42" t="s">
        <v>511</v>
      </c>
      <c r="B187" s="43" t="s">
        <v>507</v>
      </c>
      <c r="C187" s="43">
        <v>43</v>
      </c>
      <c r="D187" s="17" t="s">
        <v>504</v>
      </c>
      <c r="E187" s="17">
        <f>F187*$J$3</f>
        <v>142.09</v>
      </c>
      <c r="F187" s="87">
        <v>130</v>
      </c>
      <c r="G187" s="42" t="s">
        <v>473</v>
      </c>
    </row>
    <row r="188" spans="1:7" ht="15.75" thickBot="1">
      <c r="A188" s="42" t="s">
        <v>512</v>
      </c>
      <c r="B188" s="43" t="s">
        <v>508</v>
      </c>
      <c r="C188" s="43">
        <v>110</v>
      </c>
      <c r="D188" s="17" t="s">
        <v>505</v>
      </c>
      <c r="E188" s="17">
        <f t="shared" ref="E188:E189" si="10">F188*$J$3</f>
        <v>142.09</v>
      </c>
      <c r="F188" s="18">
        <v>130</v>
      </c>
      <c r="G188" s="42" t="s">
        <v>473</v>
      </c>
    </row>
    <row r="189" spans="1:7" ht="15.75" thickBot="1">
      <c r="A189" s="42" t="s">
        <v>510</v>
      </c>
      <c r="B189" s="43" t="s">
        <v>509</v>
      </c>
      <c r="C189" s="43">
        <v>170</v>
      </c>
      <c r="D189" s="17" t="s">
        <v>506</v>
      </c>
      <c r="E189" s="17">
        <f t="shared" si="10"/>
        <v>142.09</v>
      </c>
      <c r="F189" s="18">
        <v>130</v>
      </c>
      <c r="G189" s="42" t="s">
        <v>473</v>
      </c>
    </row>
    <row r="190" spans="1:7">
      <c r="E190" s="45"/>
    </row>
    <row r="191" spans="1:7">
      <c r="E191" s="45"/>
    </row>
    <row r="192" spans="1:7">
      <c r="E192" s="45"/>
    </row>
    <row r="193" spans="5:5">
      <c r="E193" s="45"/>
    </row>
    <row r="194" spans="5:5">
      <c r="E194" s="45"/>
    </row>
    <row r="195" spans="5:5">
      <c r="E195" s="45"/>
    </row>
    <row r="196" spans="5:5">
      <c r="E196" s="45"/>
    </row>
    <row r="197" spans="5:5">
      <c r="E197" s="45"/>
    </row>
    <row r="198" spans="5:5">
      <c r="E198" s="45"/>
    </row>
    <row r="199" spans="5:5">
      <c r="E199" s="45"/>
    </row>
    <row r="200" spans="5:5">
      <c r="E200" s="45"/>
    </row>
    <row r="201" spans="5:5">
      <c r="E201" s="45"/>
    </row>
    <row r="202" spans="5:5">
      <c r="E202" s="45"/>
    </row>
    <row r="203" spans="5:5">
      <c r="E203" s="45"/>
    </row>
    <row r="204" spans="5:5">
      <c r="E204" s="45"/>
    </row>
    <row r="205" spans="5:5">
      <c r="E205" s="45"/>
    </row>
    <row r="206" spans="5:5">
      <c r="E206" s="45"/>
    </row>
    <row r="207" spans="5:5">
      <c r="E207" s="45"/>
    </row>
    <row r="208" spans="5:5">
      <c r="E208" s="45"/>
    </row>
    <row r="209" spans="5:5">
      <c r="E209" s="45"/>
    </row>
    <row r="210" spans="5:5">
      <c r="E210" s="45"/>
    </row>
    <row r="211" spans="5:5">
      <c r="E211" s="45"/>
    </row>
    <row r="212" spans="5:5">
      <c r="E212" s="45"/>
    </row>
    <row r="213" spans="5:5">
      <c r="E213" s="45"/>
    </row>
    <row r="214" spans="5:5">
      <c r="E214" s="45"/>
    </row>
    <row r="215" spans="5:5">
      <c r="E215" s="45"/>
    </row>
    <row r="216" spans="5:5">
      <c r="E216" s="45"/>
    </row>
    <row r="217" spans="5:5">
      <c r="E217" s="45"/>
    </row>
    <row r="218" spans="5:5">
      <c r="E218" s="45"/>
    </row>
    <row r="219" spans="5:5">
      <c r="E219" s="45"/>
    </row>
    <row r="220" spans="5:5">
      <c r="E220" s="45"/>
    </row>
    <row r="221" spans="5:5">
      <c r="E221" s="45"/>
    </row>
    <row r="222" spans="5:5">
      <c r="E222" s="45"/>
    </row>
    <row r="223" spans="5:5">
      <c r="E223" s="45"/>
    </row>
    <row r="224" spans="5:5">
      <c r="E224" s="45"/>
    </row>
    <row r="225" spans="5:5">
      <c r="E225" s="45"/>
    </row>
    <row r="226" spans="5:5">
      <c r="E226" s="45"/>
    </row>
    <row r="227" spans="5:5">
      <c r="E227" s="45"/>
    </row>
    <row r="228" spans="5:5">
      <c r="E228" s="45"/>
    </row>
    <row r="229" spans="5:5">
      <c r="E229" s="45"/>
    </row>
    <row r="230" spans="5:5">
      <c r="E230" s="45"/>
    </row>
    <row r="231" spans="5:5">
      <c r="E231" s="45"/>
    </row>
    <row r="232" spans="5:5">
      <c r="E232" s="45"/>
    </row>
    <row r="233" spans="5:5">
      <c r="E233" s="45"/>
    </row>
    <row r="234" spans="5:5">
      <c r="E234" s="45"/>
    </row>
    <row r="235" spans="5:5">
      <c r="E235" s="45"/>
    </row>
    <row r="236" spans="5:5">
      <c r="E236" s="45"/>
    </row>
    <row r="237" spans="5:5">
      <c r="E237" s="45"/>
    </row>
    <row r="238" spans="5:5">
      <c r="E238" s="45"/>
    </row>
    <row r="239" spans="5:5">
      <c r="E239" s="45"/>
    </row>
    <row r="240" spans="5:5">
      <c r="E240" s="45"/>
    </row>
    <row r="241" spans="5:5">
      <c r="E241" s="45"/>
    </row>
    <row r="242" spans="5:5">
      <c r="E242" s="45"/>
    </row>
    <row r="243" spans="5:5">
      <c r="E243" s="45"/>
    </row>
    <row r="244" spans="5:5">
      <c r="E244" s="45"/>
    </row>
    <row r="245" spans="5:5">
      <c r="E245" s="45"/>
    </row>
    <row r="246" spans="5:5">
      <c r="E246" s="45"/>
    </row>
    <row r="247" spans="5:5">
      <c r="E247" s="45"/>
    </row>
    <row r="248" spans="5:5">
      <c r="E248" s="45"/>
    </row>
    <row r="249" spans="5:5">
      <c r="E249" s="45"/>
    </row>
    <row r="250" spans="5:5">
      <c r="E250" s="45"/>
    </row>
    <row r="251" spans="5:5">
      <c r="E251" s="45"/>
    </row>
    <row r="252" spans="5:5">
      <c r="E252" s="45"/>
    </row>
    <row r="253" spans="5:5">
      <c r="E253" s="45"/>
    </row>
    <row r="254" spans="5:5">
      <c r="E254" s="45"/>
    </row>
    <row r="255" spans="5:5">
      <c r="E255" s="45"/>
    </row>
    <row r="256" spans="5:5">
      <c r="E256" s="45"/>
    </row>
    <row r="257" spans="5:5">
      <c r="E257" s="45"/>
    </row>
    <row r="258" spans="5:5">
      <c r="E258" s="45"/>
    </row>
    <row r="259" spans="5:5">
      <c r="E259" s="45"/>
    </row>
    <row r="260" spans="5:5">
      <c r="E260" s="45"/>
    </row>
    <row r="261" spans="5:5">
      <c r="E261" s="45"/>
    </row>
    <row r="262" spans="5:5">
      <c r="E262" s="45"/>
    </row>
    <row r="263" spans="5:5">
      <c r="E263" s="45"/>
    </row>
    <row r="264" spans="5:5">
      <c r="E264" s="45"/>
    </row>
    <row r="265" spans="5:5">
      <c r="E265" s="45"/>
    </row>
    <row r="266" spans="5:5">
      <c r="E266" s="45"/>
    </row>
    <row r="267" spans="5:5">
      <c r="E267" s="45"/>
    </row>
    <row r="268" spans="5:5">
      <c r="E268" s="45"/>
    </row>
    <row r="269" spans="5:5">
      <c r="E269" s="45"/>
    </row>
    <row r="270" spans="5:5">
      <c r="E270" s="45"/>
    </row>
    <row r="271" spans="5:5">
      <c r="E271" s="45"/>
    </row>
    <row r="272" spans="5:5">
      <c r="E272" s="45"/>
    </row>
    <row r="273" spans="5:5">
      <c r="E273" s="45"/>
    </row>
    <row r="274" spans="5:5">
      <c r="E274" s="45"/>
    </row>
    <row r="275" spans="5:5">
      <c r="E275" s="45"/>
    </row>
    <row r="276" spans="5:5">
      <c r="E276" s="45"/>
    </row>
    <row r="277" spans="5:5">
      <c r="E277" s="45"/>
    </row>
    <row r="278" spans="5:5">
      <c r="E278" s="45"/>
    </row>
    <row r="279" spans="5:5">
      <c r="E279" s="45"/>
    </row>
    <row r="280" spans="5:5">
      <c r="E280" s="45"/>
    </row>
    <row r="281" spans="5:5">
      <c r="E281" s="45"/>
    </row>
    <row r="282" spans="5:5">
      <c r="E282" s="45"/>
    </row>
    <row r="283" spans="5:5">
      <c r="E283" s="45"/>
    </row>
    <row r="284" spans="5:5">
      <c r="E284" s="45"/>
    </row>
    <row r="285" spans="5:5">
      <c r="E285" s="45"/>
    </row>
    <row r="286" spans="5:5">
      <c r="E286" s="45"/>
    </row>
    <row r="287" spans="5:5">
      <c r="E287" s="45"/>
    </row>
    <row r="288" spans="5:5">
      <c r="E288" s="45"/>
    </row>
    <row r="289" spans="5:5">
      <c r="E289" s="45"/>
    </row>
    <row r="290" spans="5:5">
      <c r="E290" s="45"/>
    </row>
    <row r="291" spans="5:5">
      <c r="E291" s="45"/>
    </row>
    <row r="292" spans="5:5">
      <c r="E292" s="45"/>
    </row>
    <row r="293" spans="5:5">
      <c r="E293" s="45"/>
    </row>
    <row r="294" spans="5:5">
      <c r="E294" s="45"/>
    </row>
    <row r="295" spans="5:5">
      <c r="E295" s="45"/>
    </row>
    <row r="296" spans="5:5">
      <c r="E296" s="45"/>
    </row>
    <row r="297" spans="5:5">
      <c r="E297" s="45"/>
    </row>
    <row r="298" spans="5:5">
      <c r="E298" s="45"/>
    </row>
    <row r="299" spans="5:5">
      <c r="E299" s="45"/>
    </row>
    <row r="300" spans="5:5">
      <c r="E300" s="45"/>
    </row>
    <row r="301" spans="5:5">
      <c r="E301" s="45"/>
    </row>
    <row r="302" spans="5:5">
      <c r="E302" s="45"/>
    </row>
    <row r="303" spans="5:5">
      <c r="E303" s="45"/>
    </row>
    <row r="304" spans="5:5">
      <c r="E304" s="45"/>
    </row>
  </sheetData>
  <mergeCells count="1">
    <mergeCell ref="G1:G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PC components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Szabolcs</dc:creator>
  <cp:lastModifiedBy>user</cp:lastModifiedBy>
  <dcterms:created xsi:type="dcterms:W3CDTF">2022-12-06T12:04:06Z</dcterms:created>
  <dcterms:modified xsi:type="dcterms:W3CDTF">2023-01-30T08:50:23Z</dcterms:modified>
</cp:coreProperties>
</file>